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225" documentId="8_{472211BA-A276-48BF-B630-3B8386CF7878}" xr6:coauthVersionLast="47" xr6:coauthVersionMax="47" xr10:uidLastSave="{1A25ED69-1FD1-4A71-99EA-9257A80B4CD3}"/>
  <bookViews>
    <workbookView xWindow="-120" yWindow="-120" windowWidth="25440" windowHeight="15270" activeTab="6" xr2:uid="{CEE941B6-E426-4FDA-B819-8C1B36D68CE9}"/>
  </bookViews>
  <sheets>
    <sheet name="Instruction" sheetId="13" r:id="rId1"/>
    <sheet name="diary" sheetId="8" r:id="rId2"/>
    <sheet name="Analysis " sheetId="12" r:id="rId3"/>
    <sheet name="Analysis - detailed" sheetId="10" r:id="rId4"/>
    <sheet name="coded MHI" sheetId="11" r:id="rId5"/>
    <sheet name="MHI -Codes" sheetId="7" r:id="rId6"/>
    <sheet name="Codes"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10" l="1"/>
  <c r="B4" i="11"/>
  <c r="C4" i="11"/>
  <c r="D4" i="11"/>
  <c r="E4" i="11"/>
  <c r="F4" i="11"/>
  <c r="G4" i="11"/>
  <c r="H4" i="11"/>
  <c r="I4" i="11"/>
  <c r="J4" i="11"/>
  <c r="K4" i="11"/>
  <c r="L4" i="11"/>
  <c r="B5" i="11"/>
  <c r="C5" i="11"/>
  <c r="D5" i="11"/>
  <c r="E5" i="11"/>
  <c r="F5" i="11"/>
  <c r="G5" i="11"/>
  <c r="H5" i="11"/>
  <c r="I5" i="11"/>
  <c r="J5" i="11"/>
  <c r="K5" i="11"/>
  <c r="L5" i="11"/>
  <c r="B6" i="11"/>
  <c r="C6" i="11"/>
  <c r="D6" i="11"/>
  <c r="E6" i="11"/>
  <c r="F6" i="11"/>
  <c r="G6" i="11"/>
  <c r="H6" i="11"/>
  <c r="I6" i="11"/>
  <c r="J6" i="11"/>
  <c r="K6" i="11"/>
  <c r="L6" i="11"/>
  <c r="B7" i="11"/>
  <c r="C7" i="11"/>
  <c r="D7" i="11"/>
  <c r="E7" i="11"/>
  <c r="F7" i="11"/>
  <c r="G7" i="11"/>
  <c r="H7" i="11"/>
  <c r="I7" i="11"/>
  <c r="J7" i="11"/>
  <c r="K7" i="11"/>
  <c r="L7" i="11"/>
  <c r="B8" i="11"/>
  <c r="C8" i="11"/>
  <c r="D8" i="11"/>
  <c r="E8" i="11"/>
  <c r="F8" i="11"/>
  <c r="G8" i="11"/>
  <c r="H8" i="11"/>
  <c r="I8" i="11"/>
  <c r="J8" i="11"/>
  <c r="K8" i="11"/>
  <c r="L8" i="11"/>
  <c r="B9" i="11"/>
  <c r="C9" i="11"/>
  <c r="D9" i="11"/>
  <c r="E9" i="11"/>
  <c r="F9" i="11"/>
  <c r="G9" i="11"/>
  <c r="H9" i="11"/>
  <c r="I9" i="11"/>
  <c r="J9" i="11"/>
  <c r="K9" i="11"/>
  <c r="L9" i="11"/>
  <c r="B10" i="11"/>
  <c r="C10" i="11"/>
  <c r="D10" i="11"/>
  <c r="E10" i="11"/>
  <c r="F10" i="11"/>
  <c r="G10" i="11"/>
  <c r="H10" i="11"/>
  <c r="I10" i="11"/>
  <c r="J10" i="11"/>
  <c r="K10" i="11"/>
  <c r="L10" i="11"/>
  <c r="B11" i="11"/>
  <c r="C11" i="11"/>
  <c r="D11" i="11"/>
  <c r="E11" i="11"/>
  <c r="F11" i="11"/>
  <c r="G11" i="11"/>
  <c r="H11" i="11"/>
  <c r="I11" i="11"/>
  <c r="J11" i="11"/>
  <c r="K11" i="11"/>
  <c r="L11" i="11"/>
  <c r="B12" i="11"/>
  <c r="C12" i="11"/>
  <c r="D12" i="11"/>
  <c r="E12" i="11"/>
  <c r="F12" i="11"/>
  <c r="G12" i="11"/>
  <c r="H12" i="11"/>
  <c r="I12" i="11"/>
  <c r="J12" i="11"/>
  <c r="K12" i="11"/>
  <c r="L12" i="11"/>
  <c r="B13" i="11"/>
  <c r="C13" i="11"/>
  <c r="D13" i="11"/>
  <c r="E13" i="11"/>
  <c r="F13" i="11"/>
  <c r="G13" i="11"/>
  <c r="H13" i="11"/>
  <c r="I13" i="11"/>
  <c r="J13" i="11"/>
  <c r="K13" i="11"/>
  <c r="L13" i="11"/>
  <c r="B14" i="11"/>
  <c r="C14" i="11"/>
  <c r="D14" i="11"/>
  <c r="E14" i="11"/>
  <c r="F14" i="11"/>
  <c r="G14" i="11"/>
  <c r="H14" i="11"/>
  <c r="I14" i="11"/>
  <c r="J14" i="11"/>
  <c r="K14" i="11"/>
  <c r="L14" i="11"/>
  <c r="B15" i="11"/>
  <c r="C15" i="11"/>
  <c r="D15" i="11"/>
  <c r="E15" i="11"/>
  <c r="F15" i="11"/>
  <c r="G15" i="11"/>
  <c r="H15" i="11"/>
  <c r="I15" i="11"/>
  <c r="J15" i="11"/>
  <c r="K15" i="11"/>
  <c r="L15" i="11"/>
  <c r="B16" i="11"/>
  <c r="C16" i="11"/>
  <c r="D16" i="11"/>
  <c r="E16" i="11"/>
  <c r="F16" i="11"/>
  <c r="G16" i="11"/>
  <c r="H16" i="11"/>
  <c r="I16" i="11"/>
  <c r="J16" i="11"/>
  <c r="K16" i="11"/>
  <c r="L16" i="11"/>
  <c r="B17" i="11"/>
  <c r="C17" i="11"/>
  <c r="D17" i="11"/>
  <c r="E17" i="11"/>
  <c r="F17" i="11"/>
  <c r="G17" i="11"/>
  <c r="H17" i="11"/>
  <c r="I17" i="11"/>
  <c r="J17" i="11"/>
  <c r="K17" i="11"/>
  <c r="L17" i="11"/>
  <c r="B18" i="11"/>
  <c r="C18" i="11"/>
  <c r="D18" i="11"/>
  <c r="E18" i="11"/>
  <c r="F18" i="11"/>
  <c r="G18" i="11"/>
  <c r="H18" i="11"/>
  <c r="I18" i="11"/>
  <c r="J18" i="11"/>
  <c r="K18" i="11"/>
  <c r="L18" i="11"/>
  <c r="B19" i="11"/>
  <c r="C19" i="11"/>
  <c r="D19" i="11"/>
  <c r="E19" i="11"/>
  <c r="F19" i="11"/>
  <c r="G19" i="11"/>
  <c r="H19" i="11"/>
  <c r="I19" i="11"/>
  <c r="J19" i="11"/>
  <c r="K19" i="11"/>
  <c r="L19" i="11"/>
  <c r="B20" i="11"/>
  <c r="C20" i="11"/>
  <c r="D20" i="11"/>
  <c r="E20" i="11"/>
  <c r="F20" i="11"/>
  <c r="G20" i="11"/>
  <c r="H20" i="11"/>
  <c r="I20" i="11"/>
  <c r="J20" i="11"/>
  <c r="K20" i="11"/>
  <c r="L20" i="11"/>
  <c r="B21" i="11"/>
  <c r="C21" i="11"/>
  <c r="D21" i="11"/>
  <c r="E21" i="11"/>
  <c r="F21" i="11"/>
  <c r="G21" i="11"/>
  <c r="H21" i="11"/>
  <c r="I21" i="11"/>
  <c r="J21" i="11"/>
  <c r="K21" i="11"/>
  <c r="L21" i="11"/>
  <c r="B22" i="11"/>
  <c r="C22" i="11"/>
  <c r="D22" i="11"/>
  <c r="E22" i="11"/>
  <c r="F22" i="11"/>
  <c r="G22" i="11"/>
  <c r="H22" i="11"/>
  <c r="I22" i="11"/>
  <c r="J22" i="11"/>
  <c r="K22" i="11"/>
  <c r="L22" i="11"/>
  <c r="B23" i="11"/>
  <c r="C23" i="11"/>
  <c r="D23" i="11"/>
  <c r="E23" i="11"/>
  <c r="F23" i="11"/>
  <c r="G23" i="11"/>
  <c r="H23" i="11"/>
  <c r="I23" i="11"/>
  <c r="J23" i="11"/>
  <c r="K23" i="11"/>
  <c r="L23" i="11"/>
  <c r="B24" i="11"/>
  <c r="C24" i="11"/>
  <c r="D24" i="11"/>
  <c r="E24" i="11"/>
  <c r="F24" i="11"/>
  <c r="G24" i="11"/>
  <c r="H24" i="11"/>
  <c r="I24" i="11"/>
  <c r="J24" i="11"/>
  <c r="K24" i="11"/>
  <c r="L24" i="11"/>
  <c r="B25" i="11"/>
  <c r="C25" i="11"/>
  <c r="D25" i="11"/>
  <c r="E25" i="11"/>
  <c r="F25" i="11"/>
  <c r="G25" i="11"/>
  <c r="H25" i="11"/>
  <c r="I25" i="11"/>
  <c r="J25" i="11"/>
  <c r="K25" i="11"/>
  <c r="L25" i="11"/>
  <c r="B26" i="11"/>
  <c r="C26" i="11"/>
  <c r="D26" i="11"/>
  <c r="E26" i="11"/>
  <c r="F26" i="11"/>
  <c r="G26" i="11"/>
  <c r="H26" i="11"/>
  <c r="I26" i="11"/>
  <c r="J26" i="11"/>
  <c r="K26" i="11"/>
  <c r="L26" i="11"/>
  <c r="B27" i="11"/>
  <c r="C27" i="11"/>
  <c r="D27" i="11"/>
  <c r="E27" i="11"/>
  <c r="F27" i="11"/>
  <c r="G27" i="11"/>
  <c r="H27" i="11"/>
  <c r="I27" i="11"/>
  <c r="J27" i="11"/>
  <c r="K27" i="11"/>
  <c r="L27" i="11"/>
  <c r="B28" i="11"/>
  <c r="C28" i="11"/>
  <c r="D28" i="11"/>
  <c r="E28" i="11"/>
  <c r="F28" i="11"/>
  <c r="G28" i="11"/>
  <c r="H28" i="11"/>
  <c r="I28" i="11"/>
  <c r="J28" i="11"/>
  <c r="K28" i="11"/>
  <c r="L28" i="11"/>
  <c r="B29" i="11"/>
  <c r="C29" i="11"/>
  <c r="D29" i="11"/>
  <c r="E29" i="11"/>
  <c r="F29" i="11"/>
  <c r="G29" i="11"/>
  <c r="H29" i="11"/>
  <c r="I29" i="11"/>
  <c r="J29" i="11"/>
  <c r="K29" i="11"/>
  <c r="L29" i="11"/>
  <c r="B30" i="11"/>
  <c r="C30" i="11"/>
  <c r="D30" i="11"/>
  <c r="E30" i="11"/>
  <c r="F30" i="11"/>
  <c r="G30" i="11"/>
  <c r="H30" i="11"/>
  <c r="I30" i="11"/>
  <c r="J30" i="11"/>
  <c r="K30" i="11"/>
  <c r="L30" i="11"/>
  <c r="B31" i="11"/>
  <c r="C31" i="11"/>
  <c r="D31" i="11"/>
  <c r="E31" i="11"/>
  <c r="F31" i="11"/>
  <c r="G31" i="11"/>
  <c r="H31" i="11"/>
  <c r="I31" i="11"/>
  <c r="J31" i="11"/>
  <c r="K31" i="11"/>
  <c r="L31" i="11"/>
  <c r="B32" i="11"/>
  <c r="C32" i="11"/>
  <c r="D32" i="11"/>
  <c r="E32" i="11"/>
  <c r="F32" i="11"/>
  <c r="G32" i="11"/>
  <c r="H32" i="11"/>
  <c r="I32" i="11"/>
  <c r="J32" i="11"/>
  <c r="K32" i="11"/>
  <c r="L32" i="11"/>
  <c r="B33" i="11"/>
  <c r="C33" i="11"/>
  <c r="D33" i="11"/>
  <c r="E33" i="11"/>
  <c r="F33" i="11"/>
  <c r="G33" i="11"/>
  <c r="H33" i="11"/>
  <c r="I33" i="11"/>
  <c r="J33" i="11"/>
  <c r="K33" i="11"/>
  <c r="L33" i="11"/>
  <c r="B34" i="11"/>
  <c r="C34" i="11"/>
  <c r="D34" i="11"/>
  <c r="E34" i="11"/>
  <c r="F34" i="11"/>
  <c r="G34" i="11"/>
  <c r="H34" i="11"/>
  <c r="I34" i="11"/>
  <c r="J34" i="11"/>
  <c r="K34" i="11"/>
  <c r="L34" i="11"/>
  <c r="B35" i="11"/>
  <c r="C35" i="11"/>
  <c r="D35" i="11"/>
  <c r="E35" i="11"/>
  <c r="F35" i="11"/>
  <c r="G35" i="11"/>
  <c r="H35" i="11"/>
  <c r="I35" i="11"/>
  <c r="J35" i="11"/>
  <c r="K35" i="11"/>
  <c r="L35" i="11"/>
  <c r="B36" i="11"/>
  <c r="C36" i="11"/>
  <c r="D36" i="11"/>
  <c r="E36" i="11"/>
  <c r="F36" i="11"/>
  <c r="G36" i="11"/>
  <c r="H36" i="11"/>
  <c r="I36" i="11"/>
  <c r="J36" i="11"/>
  <c r="K36" i="11"/>
  <c r="L36" i="11"/>
  <c r="B37" i="11"/>
  <c r="C37" i="11"/>
  <c r="D37" i="11"/>
  <c r="E37" i="11"/>
  <c r="F37" i="11"/>
  <c r="G37" i="11"/>
  <c r="H37" i="11"/>
  <c r="I37" i="11"/>
  <c r="J37" i="11"/>
  <c r="K37" i="11"/>
  <c r="L37" i="11"/>
  <c r="B38" i="11"/>
  <c r="C38" i="11"/>
  <c r="D38" i="11"/>
  <c r="E38" i="11"/>
  <c r="F38" i="11"/>
  <c r="G38" i="11"/>
  <c r="H38" i="11"/>
  <c r="I38" i="11"/>
  <c r="J38" i="11"/>
  <c r="K38" i="11"/>
  <c r="L38" i="11"/>
  <c r="B39" i="11"/>
  <c r="C39" i="11"/>
  <c r="D39" i="11"/>
  <c r="E39" i="11"/>
  <c r="F39" i="11"/>
  <c r="G39" i="11"/>
  <c r="H39" i="11"/>
  <c r="I39" i="11"/>
  <c r="J39" i="11"/>
  <c r="K39" i="11"/>
  <c r="L39" i="11"/>
  <c r="B40" i="11"/>
  <c r="C40" i="11"/>
  <c r="D40" i="11"/>
  <c r="E40" i="11"/>
  <c r="F40" i="11"/>
  <c r="G40" i="11"/>
  <c r="H40" i="11"/>
  <c r="I40" i="11"/>
  <c r="J40" i="11"/>
  <c r="K40" i="11"/>
  <c r="L40" i="11"/>
  <c r="B41" i="11"/>
  <c r="C41" i="11"/>
  <c r="D41" i="11"/>
  <c r="E41" i="11"/>
  <c r="F41" i="11"/>
  <c r="G41" i="11"/>
  <c r="H41" i="11"/>
  <c r="I41" i="11"/>
  <c r="J41" i="11"/>
  <c r="K41" i="11"/>
  <c r="L41" i="11"/>
  <c r="B42" i="11"/>
  <c r="C42" i="11"/>
  <c r="D42" i="11"/>
  <c r="E42" i="11"/>
  <c r="F42" i="11"/>
  <c r="G42" i="11"/>
  <c r="H42" i="11"/>
  <c r="I42" i="11"/>
  <c r="J42" i="11"/>
  <c r="K42" i="11"/>
  <c r="L42" i="11"/>
  <c r="B43" i="11"/>
  <c r="C43" i="11"/>
  <c r="D43" i="11"/>
  <c r="E43" i="11"/>
  <c r="F43" i="11"/>
  <c r="G43" i="11"/>
  <c r="H43" i="11"/>
  <c r="I43" i="11"/>
  <c r="J43" i="11"/>
  <c r="K43" i="11"/>
  <c r="L43" i="11"/>
  <c r="B44" i="11"/>
  <c r="C44" i="11"/>
  <c r="D44" i="11"/>
  <c r="E44" i="11"/>
  <c r="F44" i="11"/>
  <c r="G44" i="11"/>
  <c r="H44" i="11"/>
  <c r="I44" i="11"/>
  <c r="J44" i="11"/>
  <c r="K44" i="11"/>
  <c r="L44" i="11"/>
  <c r="B45" i="11"/>
  <c r="C45" i="11"/>
  <c r="D45" i="11"/>
  <c r="E45" i="11"/>
  <c r="F45" i="11"/>
  <c r="G45" i="11"/>
  <c r="H45" i="11"/>
  <c r="I45" i="11"/>
  <c r="J45" i="11"/>
  <c r="K45" i="11"/>
  <c r="L45" i="11"/>
  <c r="B46" i="11"/>
  <c r="C46" i="11"/>
  <c r="D46" i="11"/>
  <c r="E46" i="11"/>
  <c r="F46" i="11"/>
  <c r="G46" i="11"/>
  <c r="H46" i="11"/>
  <c r="I46" i="11"/>
  <c r="J46" i="11"/>
  <c r="K46" i="11"/>
  <c r="L46" i="11"/>
  <c r="B47" i="11"/>
  <c r="C47" i="11"/>
  <c r="D47" i="11"/>
  <c r="E47" i="11"/>
  <c r="F47" i="11"/>
  <c r="G47" i="11"/>
  <c r="H47" i="11"/>
  <c r="I47" i="11"/>
  <c r="J47" i="11"/>
  <c r="K47" i="11"/>
  <c r="L47" i="11"/>
  <c r="B48" i="11"/>
  <c r="C48" i="11"/>
  <c r="D48" i="11"/>
  <c r="E48" i="11"/>
  <c r="F48" i="11"/>
  <c r="G48" i="11"/>
  <c r="H48" i="11"/>
  <c r="I48" i="11"/>
  <c r="J48" i="11"/>
  <c r="K48" i="11"/>
  <c r="L48" i="11"/>
  <c r="B49" i="11"/>
  <c r="C49" i="11"/>
  <c r="D49" i="11"/>
  <c r="E49" i="11"/>
  <c r="F49" i="11"/>
  <c r="G49" i="11"/>
  <c r="H49" i="11"/>
  <c r="I49" i="11"/>
  <c r="J49" i="11"/>
  <c r="K49" i="11"/>
  <c r="L49" i="11"/>
  <c r="B50" i="11"/>
  <c r="C50" i="11"/>
  <c r="D50" i="11"/>
  <c r="E50" i="11"/>
  <c r="F50" i="11"/>
  <c r="G50" i="11"/>
  <c r="H50" i="11"/>
  <c r="I50" i="11"/>
  <c r="J50" i="11"/>
  <c r="K50" i="11"/>
  <c r="L50" i="11"/>
  <c r="B51" i="11"/>
  <c r="C51" i="11"/>
  <c r="D51" i="11"/>
  <c r="E51" i="11"/>
  <c r="F51" i="11"/>
  <c r="G51" i="11"/>
  <c r="H51" i="11"/>
  <c r="I51" i="11"/>
  <c r="J51" i="11"/>
  <c r="K51" i="11"/>
  <c r="L51" i="11"/>
  <c r="B52" i="11"/>
  <c r="C52" i="11"/>
  <c r="D52" i="11"/>
  <c r="E52" i="11"/>
  <c r="F52" i="11"/>
  <c r="G52" i="11"/>
  <c r="H52" i="11"/>
  <c r="I52" i="11"/>
  <c r="J52" i="11"/>
  <c r="K52" i="11"/>
  <c r="L52" i="11"/>
  <c r="B53" i="11"/>
  <c r="C53" i="11"/>
  <c r="D53" i="11"/>
  <c r="E53" i="11"/>
  <c r="F53" i="11"/>
  <c r="G53" i="11"/>
  <c r="H53" i="11"/>
  <c r="I53" i="11"/>
  <c r="J53" i="11"/>
  <c r="K53" i="11"/>
  <c r="L53" i="11"/>
  <c r="B54" i="11"/>
  <c r="C54" i="11"/>
  <c r="D54" i="11"/>
  <c r="E54" i="11"/>
  <c r="F54" i="11"/>
  <c r="G54" i="11"/>
  <c r="H54" i="11"/>
  <c r="I54" i="11"/>
  <c r="J54" i="11"/>
  <c r="K54" i="11"/>
  <c r="L54" i="11"/>
  <c r="B55" i="11"/>
  <c r="C55" i="11"/>
  <c r="D55" i="11"/>
  <c r="E55" i="11"/>
  <c r="F55" i="11"/>
  <c r="G55" i="11"/>
  <c r="H55" i="11"/>
  <c r="I55" i="11"/>
  <c r="J55" i="11"/>
  <c r="K55" i="11"/>
  <c r="L55" i="11"/>
  <c r="B56" i="11"/>
  <c r="C56" i="11"/>
  <c r="D56" i="11"/>
  <c r="E56" i="11"/>
  <c r="F56" i="11"/>
  <c r="G56" i="11"/>
  <c r="H56" i="11"/>
  <c r="I56" i="11"/>
  <c r="J56" i="11"/>
  <c r="K56" i="11"/>
  <c r="L56" i="11"/>
  <c r="B57" i="11"/>
  <c r="C57" i="11"/>
  <c r="D57" i="11"/>
  <c r="E57" i="11"/>
  <c r="F57" i="11"/>
  <c r="G57" i="11"/>
  <c r="H57" i="11"/>
  <c r="I57" i="11"/>
  <c r="J57" i="11"/>
  <c r="K57" i="11"/>
  <c r="L57" i="11"/>
  <c r="B58" i="11"/>
  <c r="C58" i="11"/>
  <c r="D58" i="11"/>
  <c r="E58" i="11"/>
  <c r="F58" i="11"/>
  <c r="G58" i="11"/>
  <c r="H58" i="11"/>
  <c r="I58" i="11"/>
  <c r="J58" i="11"/>
  <c r="K58" i="11"/>
  <c r="L58" i="11"/>
  <c r="B59" i="11"/>
  <c r="C59" i="11"/>
  <c r="D59" i="11"/>
  <c r="E59" i="11"/>
  <c r="F59" i="11"/>
  <c r="G59" i="11"/>
  <c r="H59" i="11"/>
  <c r="I59" i="11"/>
  <c r="J59" i="11"/>
  <c r="K59" i="11"/>
  <c r="L59" i="11"/>
  <c r="B60" i="11"/>
  <c r="C60" i="11"/>
  <c r="D60" i="11"/>
  <c r="E60" i="11"/>
  <c r="F60" i="11"/>
  <c r="G60" i="11"/>
  <c r="H60" i="11"/>
  <c r="I60" i="11"/>
  <c r="J60" i="11"/>
  <c r="K60" i="11"/>
  <c r="L60" i="11"/>
  <c r="B61" i="11"/>
  <c r="C61" i="11"/>
  <c r="D61" i="11"/>
  <c r="E61" i="11"/>
  <c r="F61" i="11"/>
  <c r="G61" i="11"/>
  <c r="H61" i="11"/>
  <c r="I61" i="11"/>
  <c r="J61" i="11"/>
  <c r="K61" i="11"/>
  <c r="L61" i="11"/>
  <c r="B62" i="11"/>
  <c r="C62" i="11"/>
  <c r="D62" i="11"/>
  <c r="E62" i="11"/>
  <c r="F62" i="11"/>
  <c r="G62" i="11"/>
  <c r="H62" i="11"/>
  <c r="I62" i="11"/>
  <c r="J62" i="11"/>
  <c r="K62" i="11"/>
  <c r="L62" i="11"/>
  <c r="B63" i="11"/>
  <c r="C63" i="11"/>
  <c r="D63" i="11"/>
  <c r="E63" i="11"/>
  <c r="F63" i="11"/>
  <c r="G63" i="11"/>
  <c r="H63" i="11"/>
  <c r="I63" i="11"/>
  <c r="J63" i="11"/>
  <c r="K63" i="11"/>
  <c r="L63" i="11"/>
  <c r="B64" i="11"/>
  <c r="C64" i="11"/>
  <c r="D64" i="11"/>
  <c r="E64" i="11"/>
  <c r="F64" i="11"/>
  <c r="G64" i="11"/>
  <c r="H64" i="11"/>
  <c r="I64" i="11"/>
  <c r="J64" i="11"/>
  <c r="K64" i="11"/>
  <c r="L64" i="11"/>
  <c r="B65" i="11"/>
  <c r="C65" i="11"/>
  <c r="D65" i="11"/>
  <c r="E65" i="11"/>
  <c r="F65" i="11"/>
  <c r="G65" i="11"/>
  <c r="H65" i="11"/>
  <c r="I65" i="11"/>
  <c r="J65" i="11"/>
  <c r="K65" i="11"/>
  <c r="L65" i="11"/>
  <c r="B66" i="11"/>
  <c r="C66" i="11"/>
  <c r="D66" i="11"/>
  <c r="E66" i="11"/>
  <c r="F66" i="11"/>
  <c r="G66" i="11"/>
  <c r="H66" i="11"/>
  <c r="I66" i="11"/>
  <c r="J66" i="11"/>
  <c r="K66" i="11"/>
  <c r="L66" i="11"/>
  <c r="B67" i="11"/>
  <c r="C67" i="11"/>
  <c r="D67" i="11"/>
  <c r="E67" i="11"/>
  <c r="F67" i="11"/>
  <c r="G67" i="11"/>
  <c r="H67" i="11"/>
  <c r="I67" i="11"/>
  <c r="J67" i="11"/>
  <c r="K67" i="11"/>
  <c r="L67" i="11"/>
  <c r="B68" i="11"/>
  <c r="C68" i="11"/>
  <c r="D68" i="11"/>
  <c r="E68" i="11"/>
  <c r="F68" i="11"/>
  <c r="G68" i="11"/>
  <c r="H68" i="11"/>
  <c r="I68" i="11"/>
  <c r="J68" i="11"/>
  <c r="K68" i="11"/>
  <c r="L68" i="11"/>
  <c r="B69" i="11"/>
  <c r="C69" i="11"/>
  <c r="D69" i="11"/>
  <c r="E69" i="11"/>
  <c r="F69" i="11"/>
  <c r="G69" i="11"/>
  <c r="H69" i="11"/>
  <c r="I69" i="11"/>
  <c r="J69" i="11"/>
  <c r="K69" i="11"/>
  <c r="L69" i="11"/>
  <c r="B70" i="11"/>
  <c r="C70" i="11"/>
  <c r="D70" i="11"/>
  <c r="E70" i="11"/>
  <c r="F70" i="11"/>
  <c r="G70" i="11"/>
  <c r="H70" i="11"/>
  <c r="I70" i="11"/>
  <c r="J70" i="11"/>
  <c r="K70" i="11"/>
  <c r="L70" i="11"/>
  <c r="B71" i="11"/>
  <c r="C71" i="11"/>
  <c r="D71" i="11"/>
  <c r="E71" i="11"/>
  <c r="F71" i="11"/>
  <c r="G71" i="11"/>
  <c r="H71" i="11"/>
  <c r="I71" i="11"/>
  <c r="J71" i="11"/>
  <c r="K71" i="11"/>
  <c r="L71" i="11"/>
  <c r="B72" i="11"/>
  <c r="C72" i="11"/>
  <c r="D72" i="11"/>
  <c r="E72" i="11"/>
  <c r="F72" i="11"/>
  <c r="G72" i="11"/>
  <c r="H72" i="11"/>
  <c r="I72" i="11"/>
  <c r="J72" i="11"/>
  <c r="K72" i="11"/>
  <c r="L72" i="11"/>
  <c r="B73" i="11"/>
  <c r="C73" i="11"/>
  <c r="D73" i="11"/>
  <c r="E73" i="11"/>
  <c r="F73" i="11"/>
  <c r="G73" i="11"/>
  <c r="H73" i="11"/>
  <c r="I73" i="11"/>
  <c r="J73" i="11"/>
  <c r="K73" i="11"/>
  <c r="L73" i="11"/>
  <c r="B74" i="11"/>
  <c r="C74" i="11"/>
  <c r="D74" i="11"/>
  <c r="E74" i="11"/>
  <c r="F74" i="11"/>
  <c r="G74" i="11"/>
  <c r="H74" i="11"/>
  <c r="I74" i="11"/>
  <c r="J74" i="11"/>
  <c r="K74" i="11"/>
  <c r="L74" i="11"/>
  <c r="B75" i="11"/>
  <c r="C75" i="11"/>
  <c r="D75" i="11"/>
  <c r="E75" i="11"/>
  <c r="F75" i="11"/>
  <c r="G75" i="11"/>
  <c r="H75" i="11"/>
  <c r="I75" i="11"/>
  <c r="J75" i="11"/>
  <c r="K75" i="11"/>
  <c r="L75" i="11"/>
  <c r="B76" i="11"/>
  <c r="C76" i="11"/>
  <c r="D76" i="11"/>
  <c r="E76" i="11"/>
  <c r="F76" i="11"/>
  <c r="G76" i="11"/>
  <c r="H76" i="11"/>
  <c r="I76" i="11"/>
  <c r="J76" i="11"/>
  <c r="K76" i="11"/>
  <c r="L76" i="11"/>
  <c r="B77" i="11"/>
  <c r="C77" i="11"/>
  <c r="D77" i="11"/>
  <c r="E77" i="11"/>
  <c r="F77" i="11"/>
  <c r="G77" i="11"/>
  <c r="H77" i="11"/>
  <c r="I77" i="11"/>
  <c r="J77" i="11"/>
  <c r="K77" i="11"/>
  <c r="L77" i="11"/>
  <c r="B78" i="11"/>
  <c r="C78" i="11"/>
  <c r="D78" i="11"/>
  <c r="E78" i="11"/>
  <c r="F78" i="11"/>
  <c r="G78" i="11"/>
  <c r="H78" i="11"/>
  <c r="I78" i="11"/>
  <c r="J78" i="11"/>
  <c r="K78" i="11"/>
  <c r="L78" i="11"/>
  <c r="B79" i="11"/>
  <c r="C79" i="11"/>
  <c r="D79" i="11"/>
  <c r="E79" i="11"/>
  <c r="F79" i="11"/>
  <c r="G79" i="11"/>
  <c r="H79" i="11"/>
  <c r="I79" i="11"/>
  <c r="J79" i="11"/>
  <c r="K79" i="11"/>
  <c r="L79" i="11"/>
  <c r="B80" i="11"/>
  <c r="C80" i="11"/>
  <c r="D80" i="11"/>
  <c r="E80" i="11"/>
  <c r="F80" i="11"/>
  <c r="G80" i="11"/>
  <c r="H80" i="11"/>
  <c r="I80" i="11"/>
  <c r="J80" i="11"/>
  <c r="K80" i="11"/>
  <c r="L80" i="11"/>
  <c r="B81" i="11"/>
  <c r="C81" i="11"/>
  <c r="D81" i="11"/>
  <c r="E81" i="11"/>
  <c r="F81" i="11"/>
  <c r="G81" i="11"/>
  <c r="H81" i="11"/>
  <c r="I81" i="11"/>
  <c r="J81" i="11"/>
  <c r="K81" i="11"/>
  <c r="L81" i="11"/>
  <c r="B82" i="11"/>
  <c r="C82" i="11"/>
  <c r="D82" i="11"/>
  <c r="E82" i="11"/>
  <c r="F82" i="11"/>
  <c r="G82" i="11"/>
  <c r="H82" i="11"/>
  <c r="I82" i="11"/>
  <c r="J82" i="11"/>
  <c r="K82" i="11"/>
  <c r="L82" i="11"/>
  <c r="B83" i="11"/>
  <c r="C83" i="11"/>
  <c r="D83" i="11"/>
  <c r="E83" i="11"/>
  <c r="F83" i="11"/>
  <c r="G83" i="11"/>
  <c r="H83" i="11"/>
  <c r="I83" i="11"/>
  <c r="J83" i="11"/>
  <c r="K83" i="11"/>
  <c r="L83" i="11"/>
  <c r="B84" i="11"/>
  <c r="C84" i="11"/>
  <c r="D84" i="11"/>
  <c r="E84" i="11"/>
  <c r="F84" i="11"/>
  <c r="G84" i="11"/>
  <c r="H84" i="11"/>
  <c r="I84" i="11"/>
  <c r="J84" i="11"/>
  <c r="K84" i="11"/>
  <c r="L84" i="11"/>
  <c r="B85" i="11"/>
  <c r="C85" i="11"/>
  <c r="D85" i="11"/>
  <c r="E85" i="11"/>
  <c r="F85" i="11"/>
  <c r="G85" i="11"/>
  <c r="H85" i="11"/>
  <c r="I85" i="11"/>
  <c r="J85" i="11"/>
  <c r="K85" i="11"/>
  <c r="L85" i="11"/>
  <c r="B86" i="11"/>
  <c r="C86" i="11"/>
  <c r="D86" i="11"/>
  <c r="E86" i="11"/>
  <c r="F86" i="11"/>
  <c r="G86" i="11"/>
  <c r="H86" i="11"/>
  <c r="I86" i="11"/>
  <c r="J86" i="11"/>
  <c r="K86" i="11"/>
  <c r="L86" i="11"/>
  <c r="B87" i="11"/>
  <c r="C87" i="11"/>
  <c r="D87" i="11"/>
  <c r="E87" i="11"/>
  <c r="F87" i="11"/>
  <c r="G87" i="11"/>
  <c r="H87" i="11"/>
  <c r="I87" i="11"/>
  <c r="J87" i="11"/>
  <c r="K87" i="11"/>
  <c r="L87" i="11"/>
  <c r="B88" i="11"/>
  <c r="C88" i="11"/>
  <c r="D88" i="11"/>
  <c r="E88" i="11"/>
  <c r="F88" i="11"/>
  <c r="G88" i="11"/>
  <c r="H88" i="11"/>
  <c r="I88" i="11"/>
  <c r="J88" i="11"/>
  <c r="K88" i="11"/>
  <c r="L88" i="11"/>
  <c r="B89" i="11"/>
  <c r="C89" i="11"/>
  <c r="D89" i="11"/>
  <c r="E89" i="11"/>
  <c r="F89" i="11"/>
  <c r="G89" i="11"/>
  <c r="H89" i="11"/>
  <c r="I89" i="11"/>
  <c r="J89" i="11"/>
  <c r="K89" i="11"/>
  <c r="L89" i="11"/>
  <c r="B90" i="11"/>
  <c r="C90" i="11"/>
  <c r="D90" i="11"/>
  <c r="E90" i="11"/>
  <c r="F90" i="11"/>
  <c r="G90" i="11"/>
  <c r="H90" i="11"/>
  <c r="I90" i="11"/>
  <c r="J90" i="11"/>
  <c r="K90" i="11"/>
  <c r="L90" i="11"/>
  <c r="B91" i="11"/>
  <c r="C91" i="11"/>
  <c r="D91" i="11"/>
  <c r="E91" i="11"/>
  <c r="F91" i="11"/>
  <c r="G91" i="11"/>
  <c r="H91" i="11"/>
  <c r="I91" i="11"/>
  <c r="J91" i="11"/>
  <c r="K91" i="11"/>
  <c r="L91" i="11"/>
  <c r="B92" i="11"/>
  <c r="C92" i="11"/>
  <c r="D92" i="11"/>
  <c r="E92" i="11"/>
  <c r="F92" i="11"/>
  <c r="G92" i="11"/>
  <c r="H92" i="11"/>
  <c r="I92" i="11"/>
  <c r="J92" i="11"/>
  <c r="K92" i="11"/>
  <c r="L92" i="11"/>
  <c r="B93" i="11"/>
  <c r="C93" i="11"/>
  <c r="D93" i="11"/>
  <c r="E93" i="11"/>
  <c r="F93" i="11"/>
  <c r="G93" i="11"/>
  <c r="H93" i="11"/>
  <c r="I93" i="11"/>
  <c r="J93" i="11"/>
  <c r="K93" i="11"/>
  <c r="L93" i="11"/>
  <c r="B94" i="11"/>
  <c r="C94" i="11"/>
  <c r="D94" i="11"/>
  <c r="E94" i="11"/>
  <c r="F94" i="11"/>
  <c r="G94" i="11"/>
  <c r="H94" i="11"/>
  <c r="I94" i="11"/>
  <c r="J94" i="11"/>
  <c r="K94" i="11"/>
  <c r="L94" i="11"/>
  <c r="B95" i="11"/>
  <c r="C95" i="11"/>
  <c r="D95" i="11"/>
  <c r="E95" i="11"/>
  <c r="F95" i="11"/>
  <c r="G95" i="11"/>
  <c r="H95" i="11"/>
  <c r="I95" i="11"/>
  <c r="J95" i="11"/>
  <c r="K95" i="11"/>
  <c r="L95" i="11"/>
  <c r="B96" i="11"/>
  <c r="C96" i="11"/>
  <c r="D96" i="11"/>
  <c r="E96" i="11"/>
  <c r="F96" i="11"/>
  <c r="G96" i="11"/>
  <c r="H96" i="11"/>
  <c r="I96" i="11"/>
  <c r="J96" i="11"/>
  <c r="K96" i="11"/>
  <c r="L96" i="11"/>
  <c r="B97" i="11"/>
  <c r="C97" i="11"/>
  <c r="D97" i="11"/>
  <c r="E97" i="11"/>
  <c r="F97" i="11"/>
  <c r="G97" i="11"/>
  <c r="H97" i="11"/>
  <c r="I97" i="11"/>
  <c r="J97" i="11"/>
  <c r="K97" i="11"/>
  <c r="L97" i="11"/>
  <c r="B98" i="11"/>
  <c r="C98" i="11"/>
  <c r="D98" i="11"/>
  <c r="E98" i="11"/>
  <c r="F98" i="11"/>
  <c r="G98" i="11"/>
  <c r="H98" i="11"/>
  <c r="I98" i="11"/>
  <c r="J98" i="11"/>
  <c r="K98" i="11"/>
  <c r="L98" i="11"/>
  <c r="B99" i="11"/>
  <c r="C99" i="11"/>
  <c r="D99" i="11"/>
  <c r="E99" i="11"/>
  <c r="F99" i="11"/>
  <c r="G99" i="11"/>
  <c r="H99" i="11"/>
  <c r="I99" i="11"/>
  <c r="J99" i="11"/>
  <c r="K99" i="11"/>
  <c r="L99" i="11"/>
  <c r="D38" i="10" l="1"/>
  <c r="E38" i="10" s="1"/>
  <c r="D46" i="10"/>
  <c r="E46" i="10" s="1"/>
  <c r="D54" i="10"/>
  <c r="E54" i="10" s="1"/>
  <c r="D34" i="10"/>
  <c r="E34" i="10" s="1"/>
  <c r="D31" i="10"/>
  <c r="E31" i="10" s="1"/>
  <c r="D39" i="10"/>
  <c r="E39" i="10" s="1"/>
  <c r="D47" i="10"/>
  <c r="E47" i="10" s="1"/>
  <c r="D30" i="10"/>
  <c r="E30" i="10" s="1"/>
  <c r="D53" i="10"/>
  <c r="E53" i="10" s="1"/>
  <c r="D32" i="10"/>
  <c r="E32" i="10" s="1"/>
  <c r="D40" i="10"/>
  <c r="E40" i="10" s="1"/>
  <c r="D48" i="10"/>
  <c r="E48" i="10" s="1"/>
  <c r="D50" i="10"/>
  <c r="E50" i="10" s="1"/>
  <c r="D33" i="10"/>
  <c r="E33" i="10" s="1"/>
  <c r="D41" i="10"/>
  <c r="E41" i="10" s="1"/>
  <c r="D49" i="10"/>
  <c r="E49" i="10" s="1"/>
  <c r="D42" i="10"/>
  <c r="E42" i="10" s="1"/>
  <c r="D35" i="10"/>
  <c r="E35" i="10" s="1"/>
  <c r="D43" i="10"/>
  <c r="E43" i="10" s="1"/>
  <c r="D51" i="10"/>
  <c r="E51" i="10" s="1"/>
  <c r="D37" i="10"/>
  <c r="E37" i="10" s="1"/>
  <c r="D36" i="10"/>
  <c r="E36" i="10" s="1"/>
  <c r="D44" i="10"/>
  <c r="E44" i="10" s="1"/>
  <c r="D52" i="10"/>
  <c r="E52" i="10" s="1"/>
  <c r="D45" i="10"/>
  <c r="E45" i="10" s="1"/>
  <c r="B52" i="10"/>
  <c r="C52" i="10" s="1"/>
  <c r="B3" i="10"/>
  <c r="B54" i="10"/>
  <c r="B53" i="10"/>
  <c r="M25" i="11"/>
  <c r="M33" i="11"/>
  <c r="M41" i="11"/>
  <c r="M4" i="11"/>
  <c r="B11" i="10"/>
  <c r="C11" i="10" s="1"/>
  <c r="B14" i="10"/>
  <c r="B13" i="10"/>
  <c r="M5" i="11"/>
  <c r="M6" i="11"/>
  <c r="M7" i="11"/>
  <c r="M8" i="11"/>
  <c r="M9" i="11"/>
  <c r="M10" i="11"/>
  <c r="M11" i="11"/>
  <c r="M12" i="11"/>
  <c r="M13" i="11"/>
  <c r="M14" i="11"/>
  <c r="M15" i="11"/>
  <c r="M16" i="11"/>
  <c r="M17" i="11"/>
  <c r="M18" i="11"/>
  <c r="M19" i="11"/>
  <c r="M20" i="11"/>
  <c r="M21" i="11"/>
  <c r="M22" i="11"/>
  <c r="M23" i="11"/>
  <c r="M24" i="11"/>
  <c r="M26" i="11"/>
  <c r="M27" i="11"/>
  <c r="M28" i="11"/>
  <c r="M29" i="11"/>
  <c r="M30" i="11"/>
  <c r="M31" i="11"/>
  <c r="M32" i="11"/>
  <c r="M34" i="11"/>
  <c r="M35" i="11"/>
  <c r="M36" i="11"/>
  <c r="M37" i="11"/>
  <c r="M38" i="11"/>
  <c r="M39" i="11"/>
  <c r="M40"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B9" i="10"/>
  <c r="C9" i="10" s="1"/>
  <c r="F52" i="10" l="1"/>
  <c r="G52" i="10" s="1"/>
  <c r="C3" i="10"/>
  <c r="B4" i="10"/>
  <c r="C4" i="10" s="1"/>
  <c r="D3" i="10"/>
  <c r="C53" i="10"/>
  <c r="F53" i="10"/>
  <c r="G53" i="10" s="1"/>
  <c r="C54" i="10"/>
  <c r="F54" i="10"/>
  <c r="G54" i="10" s="1"/>
  <c r="B67" i="10"/>
  <c r="C67" i="10" s="1"/>
  <c r="B12" i="10"/>
  <c r="C12" i="10" s="1"/>
  <c r="B10" i="10"/>
  <c r="C10" i="10" s="1"/>
  <c r="C13" i="10"/>
  <c r="C14" i="10"/>
  <c r="B37" i="10"/>
  <c r="F37" i="10" s="1"/>
  <c r="G37" i="10" s="1"/>
  <c r="B43" i="10"/>
  <c r="B35" i="10"/>
  <c r="B51" i="10"/>
  <c r="C51" i="10" s="1"/>
  <c r="B42" i="10"/>
  <c r="C42" i="10" s="1"/>
  <c r="B34" i="10"/>
  <c r="F34" i="10" s="1"/>
  <c r="G34" i="10" s="1"/>
  <c r="B49" i="10"/>
  <c r="B41" i="10"/>
  <c r="B33" i="10"/>
  <c r="B36" i="10"/>
  <c r="B48" i="10"/>
  <c r="B40" i="10"/>
  <c r="B32" i="10"/>
  <c r="B47" i="10"/>
  <c r="B39" i="10"/>
  <c r="B31" i="10"/>
  <c r="B46" i="10"/>
  <c r="B38" i="10"/>
  <c r="B30" i="10"/>
  <c r="F30" i="10" s="1"/>
  <c r="G30" i="10" s="1"/>
  <c r="B44" i="10"/>
  <c r="B5" i="10"/>
  <c r="B45" i="10"/>
  <c r="F45" i="10" s="1"/>
  <c r="G45" i="10" s="1"/>
  <c r="B25" i="10"/>
  <c r="C25" i="10" s="1"/>
  <c r="B24" i="10"/>
  <c r="C24" i="10" s="1"/>
  <c r="B19" i="10"/>
  <c r="C19" i="10" s="1"/>
  <c r="B20" i="10"/>
  <c r="C20" i="10" s="1"/>
  <c r="B22" i="10"/>
  <c r="C22" i="10" s="1"/>
  <c r="B23" i="10"/>
  <c r="C23" i="10" s="1"/>
  <c r="B21" i="10"/>
  <c r="C21" i="10" s="1"/>
  <c r="C37" i="10" l="1"/>
  <c r="D5" i="10"/>
  <c r="C5" i="10"/>
  <c r="F50" i="10"/>
  <c r="G50" i="10" s="1"/>
  <c r="B62" i="10"/>
  <c r="C62" i="10" s="1"/>
  <c r="F32" i="10"/>
  <c r="G32" i="10" s="1"/>
  <c r="B63" i="10"/>
  <c r="C63" i="10" s="1"/>
  <c r="F42" i="10"/>
  <c r="G42" i="10" s="1"/>
  <c r="C49" i="10"/>
  <c r="F49" i="10"/>
  <c r="G49" i="10" s="1"/>
  <c r="C44" i="10"/>
  <c r="F44" i="10"/>
  <c r="G44" i="10" s="1"/>
  <c r="C40" i="10"/>
  <c r="F40" i="10"/>
  <c r="G40" i="10" s="1"/>
  <c r="E3" i="10"/>
  <c r="F51" i="10"/>
  <c r="G51" i="10" s="1"/>
  <c r="C48" i="10"/>
  <c r="F48" i="10"/>
  <c r="G48" i="10" s="1"/>
  <c r="C35" i="10"/>
  <c r="F35" i="10"/>
  <c r="G35" i="10" s="1"/>
  <c r="C47" i="10"/>
  <c r="F47" i="10"/>
  <c r="G47" i="10" s="1"/>
  <c r="C38" i="10"/>
  <c r="F38" i="10"/>
  <c r="G38" i="10" s="1"/>
  <c r="C36" i="10"/>
  <c r="F36" i="10"/>
  <c r="G36" i="10" s="1"/>
  <c r="C43" i="10"/>
  <c r="F43" i="10"/>
  <c r="G43" i="10" s="1"/>
  <c r="C34" i="10"/>
  <c r="C46" i="10"/>
  <c r="F46" i="10"/>
  <c r="G46" i="10" s="1"/>
  <c r="C33" i="10"/>
  <c r="F33" i="10"/>
  <c r="G33" i="10" s="1"/>
  <c r="C39" i="10"/>
  <c r="F39" i="10"/>
  <c r="G39" i="10" s="1"/>
  <c r="B59" i="10"/>
  <c r="C59" i="10" s="1"/>
  <c r="F31" i="10"/>
  <c r="G31" i="10" s="1"/>
  <c r="C41" i="10"/>
  <c r="F41" i="10"/>
  <c r="G41" i="10" s="1"/>
  <c r="B66" i="10"/>
  <c r="C66" i="10" s="1"/>
  <c r="B65" i="10"/>
  <c r="C65" i="10" s="1"/>
  <c r="C31" i="10"/>
  <c r="C45" i="10"/>
  <c r="B61" i="10"/>
  <c r="C61" i="10" s="1"/>
  <c r="B58" i="10"/>
  <c r="C30" i="10"/>
  <c r="B64" i="10"/>
  <c r="C64" i="10" s="1"/>
  <c r="C32" i="10"/>
  <c r="B60" i="10"/>
  <c r="C60" i="10" s="1"/>
  <c r="C50" i="10"/>
  <c r="E5" i="10" l="1"/>
  <c r="D4" i="10"/>
  <c r="E4" i="10" s="1"/>
  <c r="C58" i="10"/>
  <c r="D57" i="10"/>
</calcChain>
</file>

<file path=xl/sharedStrings.xml><?xml version="1.0" encoding="utf-8"?>
<sst xmlns="http://schemas.openxmlformats.org/spreadsheetml/2006/main" count="375" uniqueCount="246">
  <si>
    <t>Regional Workshop on Time Use Statistics: Methods and Uses 
Tunis, Tunisia, 10-12 October 2023</t>
  </si>
  <si>
    <t>Part 1: Modernization of time-use statistics</t>
  </si>
  <si>
    <t xml:space="preserve">In a digital light diary, respondents (or interviewers) select the best-matching activity from a pre-defined list with a limited number of categories. If using the MHI to conduct interviews, interviewers would code verbatim answers directly into corresponding activities, based on ICATUS 2016 one- or two- digit level codes. Drop-down menus containing appropriate wording to describe the minimum list of activities would be used in a digital self-administered instrument. </t>
  </si>
  <si>
    <t>Please fill out the diary and  discuss in group about your findings:</t>
  </si>
  <si>
    <t xml:space="preserve">  •	Would you need help to fill out the diary or could you do it on your own? If an interviewer seems needed, when do you think he/she should intervene (before giving out the diary, after, both, during…)?</t>
  </si>
  <si>
    <t xml:space="preserve"> •	What are the pros and the cons of the digital light diary compared to other forms of survey instruments?</t>
  </si>
  <si>
    <t xml:space="preserve">  •	With which diary do you find easier to recall your daily activities, digital-based or paper-based?</t>
  </si>
  <si>
    <t xml:space="preserve">  •	How would you adjust the diary if you had to conduct it in your country?</t>
  </si>
  <si>
    <t xml:space="preserve">  •	What challenges did you have when filling out the diary?</t>
  </si>
  <si>
    <t>Part 2: Measuring simultaneous activities</t>
  </si>
  <si>
    <t xml:space="preserve">People regularly engage in more than one activity at the same time.  The main challenges for measuring simultaneity relate to collecting and analyzing the data.  Survey managers must decide whether and how they will distinguish between primary and secondary activities, and how to convey that to respondents. </t>
  </si>
  <si>
    <t>Please identify what kind of activities are recorded as seconday activities (in the colum of  "What else where you doing?") and discuss in group about your findings:</t>
  </si>
  <si>
    <t xml:space="preserve">  •	Which kind of activity is most frequently recorded as a secondary activity?</t>
  </si>
  <si>
    <t xml:space="preserve">  •	What kind of probing questions do you need to clarify the response?</t>
  </si>
  <si>
    <t xml:space="preserve">  •	What are the pros and the cons of the digital light diary in terms of mesuring simultaneous activities?</t>
  </si>
  <si>
    <t xml:space="preserve">  •	How would you adjust the diary if you had to conduct it in your country in terms of measuring simultaneous activities?</t>
  </si>
  <si>
    <t>*Please do not change any cells in "Analysis" tab and gray colored tabs.</t>
  </si>
  <si>
    <t>Time</t>
  </si>
  <si>
    <t>What were you doing?</t>
  </si>
  <si>
    <t>What else where you doing?</t>
  </si>
  <si>
    <t>Where were you?</t>
  </si>
  <si>
    <t>Did you use a computer, smart device, interent, online tool orsimilar technology or device for doing this ?</t>
  </si>
  <si>
    <t>Who was with you?</t>
  </si>
  <si>
    <t>Alone</t>
  </si>
  <si>
    <t>Houheold or family members</t>
  </si>
  <si>
    <t xml:space="preserve">Friends
</t>
  </si>
  <si>
    <t xml:space="preserve">Workmates, colleagues, classmates
</t>
  </si>
  <si>
    <t>Other</t>
  </si>
  <si>
    <t>Spouse or partner</t>
  </si>
  <si>
    <t xml:space="preserve"> Children
</t>
  </si>
  <si>
    <t xml:space="preserve">Other (household or family members)
</t>
  </si>
  <si>
    <t>00:00 - 0:15</t>
  </si>
  <si>
    <t>00:15 - 0:30</t>
  </si>
  <si>
    <t>00:30 - 0:45</t>
  </si>
  <si>
    <t>00:45 - 1:00</t>
  </si>
  <si>
    <t>01:00 - 1:15</t>
  </si>
  <si>
    <t>01:15 - 1:30</t>
  </si>
  <si>
    <t>01:30 - 1:45</t>
  </si>
  <si>
    <t>01:45 - 2:00</t>
  </si>
  <si>
    <t>02:00 - 2:15</t>
  </si>
  <si>
    <t>02:15 - 2:30</t>
  </si>
  <si>
    <t>02:30 - 2:45</t>
  </si>
  <si>
    <t>02:45 - 3:00</t>
  </si>
  <si>
    <t>03:00 - 3:15</t>
  </si>
  <si>
    <t>03:15 - 3:30</t>
  </si>
  <si>
    <t>03:30 - 3:45</t>
  </si>
  <si>
    <t>03:45 - 4:00</t>
  </si>
  <si>
    <t>04:00 - 4:15</t>
  </si>
  <si>
    <t>04:15 - 4:30</t>
  </si>
  <si>
    <t>04:30 - 4:45</t>
  </si>
  <si>
    <t>04:45 - 5:00</t>
  </si>
  <si>
    <t>05:00 - 5:15</t>
  </si>
  <si>
    <t>05:15 - 5:30</t>
  </si>
  <si>
    <t>05:30 - 5:45</t>
  </si>
  <si>
    <t>05:45 - 6:00</t>
  </si>
  <si>
    <t>06:00 - 6:15</t>
  </si>
  <si>
    <t>06:15 - 6:30</t>
  </si>
  <si>
    <t>06:30 - 6:45</t>
  </si>
  <si>
    <t>06:45 - 7:00</t>
  </si>
  <si>
    <t>07:00 - 7:15</t>
  </si>
  <si>
    <t>07:15 - 7:30</t>
  </si>
  <si>
    <t>07:30 - 7:45</t>
  </si>
  <si>
    <t>07:45 - 8:00</t>
  </si>
  <si>
    <t>08:00 - 8:15</t>
  </si>
  <si>
    <t>08:15 - 8:30</t>
  </si>
  <si>
    <t>08:30 - 8:45</t>
  </si>
  <si>
    <t>08:45 - 9:00</t>
  </si>
  <si>
    <t>09:00 - 9:15</t>
  </si>
  <si>
    <t>09:15 - 9:30</t>
  </si>
  <si>
    <t>09:30 - 9:45</t>
  </si>
  <si>
    <t>09:45 - 10:00</t>
  </si>
  <si>
    <t>10:00 - 10:15</t>
  </si>
  <si>
    <t>10:15 - 10:30</t>
  </si>
  <si>
    <t>10:30 - 10:45</t>
  </si>
  <si>
    <t>10:45 - 11:00</t>
  </si>
  <si>
    <t>11:00 - 11:15</t>
  </si>
  <si>
    <t>11:15 - 11:30</t>
  </si>
  <si>
    <t>11:30 - 11:45</t>
  </si>
  <si>
    <t>11:45 - 12:00</t>
  </si>
  <si>
    <t>12:00 - 12:15</t>
  </si>
  <si>
    <t>12:15 - 12:30</t>
  </si>
  <si>
    <t>12:30 - 12:45</t>
  </si>
  <si>
    <t>12:45 - 13:00</t>
  </si>
  <si>
    <t>13:00 - 13:15</t>
  </si>
  <si>
    <t>13:15 - 13:30</t>
  </si>
  <si>
    <t>13:30 - 13:45</t>
  </si>
  <si>
    <t>13:45 - 14:00</t>
  </si>
  <si>
    <t>14:00 - 14:15</t>
  </si>
  <si>
    <t>14:15 - 14:30</t>
  </si>
  <si>
    <t>14:30 - 14:45</t>
  </si>
  <si>
    <t>14:45 - 15:00</t>
  </si>
  <si>
    <t>15:00 - 15:15</t>
  </si>
  <si>
    <t>15:15 - 15:30</t>
  </si>
  <si>
    <t>15:30 - 15:45</t>
  </si>
  <si>
    <t>15:45 - 16:00</t>
  </si>
  <si>
    <t>16:00 - 16:15</t>
  </si>
  <si>
    <t>16:15 - 16:30</t>
  </si>
  <si>
    <t>16:30 - 16:45</t>
  </si>
  <si>
    <t>16:45 - 17:00</t>
  </si>
  <si>
    <t>17:00 - 17:15</t>
  </si>
  <si>
    <t>17:15 - 17:30</t>
  </si>
  <si>
    <t>17:30 - 17:45</t>
  </si>
  <si>
    <t>17:45 - 18:00</t>
  </si>
  <si>
    <t>18:00 - 18:15</t>
  </si>
  <si>
    <t>18:15 - 18:30</t>
  </si>
  <si>
    <t>18:30 - 18:45</t>
  </si>
  <si>
    <t>18:45 - 19:00</t>
  </si>
  <si>
    <t>19:00 - 19:15</t>
  </si>
  <si>
    <t>19:15 - 19:30</t>
  </si>
  <si>
    <t>19:30 - 19:45</t>
  </si>
  <si>
    <t>19:45 - 20:00</t>
  </si>
  <si>
    <t>20:00 - 20:15</t>
  </si>
  <si>
    <t>20:15 - 20:30</t>
  </si>
  <si>
    <t>20:30 - 20:45</t>
  </si>
  <si>
    <t>20:45 - 21:00</t>
  </si>
  <si>
    <t>21:00 - 21:15</t>
  </si>
  <si>
    <t>21:15 - 21:30</t>
  </si>
  <si>
    <t>21:30 - 21:45</t>
  </si>
  <si>
    <t>21:45 - 22:00</t>
  </si>
  <si>
    <t>22:00 - 22:15</t>
  </si>
  <si>
    <t>22:15 - 22:30</t>
  </si>
  <si>
    <t>22:30 - 22:45</t>
  </si>
  <si>
    <t>22:45 - 23:00</t>
  </si>
  <si>
    <t>23:00 - 23:15</t>
  </si>
  <si>
    <t>23:15 - 23:30</t>
  </si>
  <si>
    <t>23:30 - 23:45</t>
  </si>
  <si>
    <t>23:45 - 24:00</t>
  </si>
  <si>
    <t>How do you spend your time?</t>
  </si>
  <si>
    <t>Who you spend your time with?</t>
  </si>
  <si>
    <t>Where you spend your time?</t>
  </si>
  <si>
    <t>How much do you use ICT?</t>
  </si>
  <si>
    <t>Day</t>
  </si>
  <si>
    <t>Awake</t>
  </si>
  <si>
    <t>How muh do you use ICT?</t>
  </si>
  <si>
    <t>Minutes</t>
  </si>
  <si>
    <t>Format</t>
  </si>
  <si>
    <t>ICT use</t>
  </si>
  <si>
    <t>no ICT use</t>
  </si>
  <si>
    <t>Sleep</t>
  </si>
  <si>
    <t>Total -primary</t>
  </si>
  <si>
    <t>Time alone</t>
  </si>
  <si>
    <t>Time with partner</t>
  </si>
  <si>
    <t>Time with children</t>
  </si>
  <si>
    <t>Time with family</t>
  </si>
  <si>
    <t xml:space="preserve">Time with colleagues, workmates or classmates
</t>
  </si>
  <si>
    <t xml:space="preserve">Time with friends
</t>
  </si>
  <si>
    <t>Total</t>
  </si>
  <si>
    <t>At home</t>
  </si>
  <si>
    <t xml:space="preserve">At place of work or school </t>
  </si>
  <si>
    <t xml:space="preserve">At another residence </t>
  </si>
  <si>
    <t xml:space="preserve">Outdoors (away from home) </t>
  </si>
  <si>
    <t xml:space="preserve">At store or place of service </t>
  </si>
  <si>
    <t xml:space="preserve">Other (non-travel) </t>
  </si>
  <si>
    <t>Travel</t>
  </si>
  <si>
    <t>Total - primary</t>
  </si>
  <si>
    <t>Total - secondary</t>
  </si>
  <si>
    <t>Total - all</t>
  </si>
  <si>
    <t>Working in paid job or income generating activities</t>
  </si>
  <si>
    <t>Making goods for own household or family use</t>
  </si>
  <si>
    <t xml:space="preserve">Volunteer work </t>
  </si>
  <si>
    <t>Preparing and serving food and meals for own household or family members</t>
  </si>
  <si>
    <t>Cleaning own or family dwelling</t>
  </si>
  <si>
    <t>Maintaining and making small repairs in own or family dwelling</t>
  </si>
  <si>
    <t>Cleaning and care of clothing and footwear of own household or family members</t>
  </si>
  <si>
    <t>Managing own household or family</t>
  </si>
  <si>
    <t>Taking care of pet of own household or family</t>
  </si>
  <si>
    <t>Shopping for own household or family</t>
  </si>
  <si>
    <t>Taking care of own (household or family) child (use country definition of child)</t>
  </si>
  <si>
    <t>Taking care of or helping adults (own household or family) (use country definition of adult)</t>
  </si>
  <si>
    <t>Education</t>
  </si>
  <si>
    <t>Socializing and communication</t>
  </si>
  <si>
    <t>Community participation, civic and related responsibilities, and religious practices</t>
  </si>
  <si>
    <t>Cultural, entertainment and sports events</t>
  </si>
  <si>
    <t>Hobbies, games and other pastime activities</t>
  </si>
  <si>
    <t>Sport participation and exercising</t>
  </si>
  <si>
    <t>Reading for leisure</t>
  </si>
  <si>
    <t>Watching TV/Listening to radio or streaming</t>
  </si>
  <si>
    <t>Eating and drinking</t>
  </si>
  <si>
    <t>Personal hygiene and care</t>
  </si>
  <si>
    <t>Other (specify)</t>
  </si>
  <si>
    <t>ICATUS Major Division</t>
  </si>
  <si>
    <t xml:space="preserve">Employment and related activities </t>
  </si>
  <si>
    <t xml:space="preserve">Production of goods for own final use </t>
  </si>
  <si>
    <t xml:space="preserve">Unpaid domestic services for household and family members </t>
  </si>
  <si>
    <t>Unpaid caregiving services for household and family members</t>
  </si>
  <si>
    <t xml:space="preserve">Unpaid volunteer, trainee and other unpaid work </t>
  </si>
  <si>
    <t xml:space="preserve">Learning </t>
  </si>
  <si>
    <t xml:space="preserve">Socializing and communication, community participation and religious practice </t>
  </si>
  <si>
    <t xml:space="preserve">Culture, leisure, mass media and sports practices </t>
  </si>
  <si>
    <t>Self-care and maintenance</t>
  </si>
  <si>
    <t>Did you use a computer, smart device, interent, online tool or similar technology or device for doing this ?</t>
  </si>
  <si>
    <t>Household or family</t>
  </si>
  <si>
    <t>Activities</t>
  </si>
  <si>
    <t>Code</t>
  </si>
  <si>
    <t>1 working for pay or doing activities to generate an income for yourself or your family</t>
  </si>
  <si>
    <t>2 unpaid activities done to produce goods for use by your household or family</t>
  </si>
  <si>
    <t>3 helping neighbours, friends, or others without receiving payment</t>
  </si>
  <si>
    <t>4 cooking, preparing or heating meals, setting up or clearing the table or washing the dishes</t>
  </si>
  <si>
    <t>5 cleaning the inside or outside of the dwelling; disposal of garbage or recycling, watering plants</t>
  </si>
  <si>
    <t>6 making minor repairs to the dwelling, repairing or maintaining furniture, appliances, or household vehicles</t>
  </si>
  <si>
    <t>7 washing, ironing, hanging clothes to dry, mending clothes or cleaning footwear</t>
  </si>
  <si>
    <t>8 budgeting, paying bills, organizing or planning household-related activities or completing administrative forms such as passports, contracts, applications, or collecting social program benefits</t>
  </si>
  <si>
    <t>9 taking care of a family pet, feeding, bathing, taking them for walks, cleaning their space or using veterinary or pet services</t>
  </si>
  <si>
    <t>10 buying household supplies, food, or clothing for family members, when done in person or online</t>
  </si>
  <si>
    <t>11 taking care of children in your household or family by feeding, dressing, putting to bed, talking, playing, assisting or supervising homework or school activity, accompanying to appointments, providing healthcare</t>
  </si>
  <si>
    <t>12 taking care of adults in your household or family by feeding, bathing, dressing, putting to bed, talking, listening, providing or planning for health care services or helping with personal business management</t>
  </si>
  <si>
    <t>13 education, attending classes or courses onsite or online, or education-related assignments, homework</t>
  </si>
  <si>
    <t>14 getting together with others for social purposes, talking, chatting, writing or reading personal emails or texts</t>
  </si>
  <si>
    <t>15 joining in community festivities or events, attending civil obligations, or participating in religious celebrations or practices</t>
  </si>
  <si>
    <t>16 attending cultural, entertainment or sports events</t>
  </si>
  <si>
    <t>17 participating hobbies such as painting, music, or photography, playing games, or relaxing</t>
  </si>
  <si>
    <t>18 participating in a sport or exercise</t>
  </si>
  <si>
    <t>19 reading for leisure (e.g. newspapers, books, e-books, social media, magazines)</t>
  </si>
  <si>
    <t>20 watching TV, listening to radio or streaming</t>
  </si>
  <si>
    <t>21 sleeping</t>
  </si>
  <si>
    <t>22 eating or drinking</t>
  </si>
  <si>
    <t>23 own personal hygiene such as showering, getting dressed, getting a haircut or personal health care like resting, being sick or visiting doctors or specialists</t>
  </si>
  <si>
    <t>24 traveling to and from places</t>
  </si>
  <si>
    <t>25 other (activities not listed or unknown)</t>
  </si>
  <si>
    <t>Where</t>
  </si>
  <si>
    <t>ICT</t>
  </si>
  <si>
    <t xml:space="preserve">Who </t>
  </si>
  <si>
    <t>1 At home</t>
  </si>
  <si>
    <t>Yes</t>
  </si>
  <si>
    <t>1 Alone</t>
  </si>
  <si>
    <t xml:space="preserve">2 At place of work or school </t>
  </si>
  <si>
    <t>No</t>
  </si>
  <si>
    <t>2 Spouse or partner</t>
  </si>
  <si>
    <t xml:space="preserve">3 At another residence </t>
  </si>
  <si>
    <t xml:space="preserve">3 Household children
</t>
  </si>
  <si>
    <t xml:space="preserve">4 Outdoors (away from home) </t>
  </si>
  <si>
    <t xml:space="preserve">4 Other household or family
</t>
  </si>
  <si>
    <t xml:space="preserve">5 At store or place of service </t>
  </si>
  <si>
    <t xml:space="preserve">5 Friends
</t>
  </si>
  <si>
    <t xml:space="preserve">6 Other (non-travel) </t>
  </si>
  <si>
    <t xml:space="preserve">6 Workmates, colleagues, classmates
</t>
  </si>
  <si>
    <t xml:space="preserve">7 Car, van, truck as a driver </t>
  </si>
  <si>
    <t>7 Other</t>
  </si>
  <si>
    <t xml:space="preserve">8 Car, van, truck as a passenger </t>
  </si>
  <si>
    <t xml:space="preserve">9 Public transportation such as bus, tramway, subway, light train, ferry </t>
  </si>
  <si>
    <t xml:space="preserve">10 Bicycle </t>
  </si>
  <si>
    <t xml:space="preserve">11 Walking </t>
  </si>
  <si>
    <t xml:space="preserve">12Taxi, limousine service </t>
  </si>
  <si>
    <t xml:space="preserve">13 Plane </t>
  </si>
  <si>
    <t xml:space="preserve">14 Other transport </t>
  </si>
  <si>
    <t>99 Refusal, no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</si>
</sst>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1"/>
      <color theme="1"/>
      <name val="Times New Roman"/>
      <family val="1"/>
    </font>
    <font>
      <sz val="11"/>
      <color theme="1"/>
      <name val="Times New Roman"/>
      <family val="1"/>
    </font>
    <font>
      <sz val="12"/>
      <color theme="1"/>
      <name val="Times New Roman"/>
    </font>
    <font>
      <b/>
      <sz val="12"/>
      <color theme="1"/>
      <name val="Times New Roman"/>
    </font>
    <font>
      <b/>
      <sz val="12"/>
      <color rgb="FFFF0000"/>
      <name val="Times New Roman"/>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7030A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35">
    <xf numFmtId="0" fontId="0" fillId="0" borderId="0" xfId="0"/>
    <xf numFmtId="0" fontId="0" fillId="0" borderId="1" xfId="0" applyBorder="1"/>
    <xf numFmtId="0" fontId="0" fillId="0" borderId="0" xfId="0" applyAlignment="1">
      <alignment wrapText="1"/>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1"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0" fillId="0" borderId="0" xfId="0" applyAlignment="1">
      <alignment vertical="top" wrapText="1"/>
    </xf>
    <xf numFmtId="0" fontId="1" fillId="0" borderId="0" xfId="0" applyFont="1" applyAlignment="1">
      <alignment horizontal="center"/>
    </xf>
    <xf numFmtId="0" fontId="0" fillId="0" borderId="0" xfId="0" applyAlignment="1">
      <alignment horizontal="center"/>
    </xf>
    <xf numFmtId="0" fontId="0" fillId="0" borderId="0" xfId="0" applyAlignment="1">
      <alignment horizontal="right"/>
    </xf>
    <xf numFmtId="0" fontId="0" fillId="0" borderId="0" xfId="0" applyAlignment="1">
      <alignment vertical="center" wrapText="1"/>
    </xf>
    <xf numFmtId="0" fontId="0" fillId="2" borderId="0" xfId="0" applyFill="1" applyAlignment="1">
      <alignment vertical="center" wrapText="1"/>
    </xf>
    <xf numFmtId="0" fontId="0" fillId="2" borderId="0" xfId="0" applyFill="1"/>
    <xf numFmtId="0" fontId="0" fillId="3" borderId="0" xfId="0" applyFill="1" applyAlignment="1">
      <alignment vertical="center" wrapText="1"/>
    </xf>
    <xf numFmtId="0" fontId="0" fillId="3" borderId="0" xfId="0" applyFill="1"/>
    <xf numFmtId="0" fontId="0" fillId="4" borderId="0" xfId="0" applyFill="1"/>
    <xf numFmtId="0" fontId="5" fillId="0" borderId="0" xfId="0" applyFont="1"/>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center" wrapText="1"/>
    </xf>
    <xf numFmtId="0" fontId="6" fillId="0" borderId="0" xfId="0" applyFont="1"/>
    <xf numFmtId="0" fontId="7" fillId="0" borderId="0" xfId="0" applyFont="1"/>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0" fillId="0" borderId="5" xfId="0"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70883478274896E-2"/>
          <c:y val="5.0925925925925923E-2"/>
          <c:w val="0.39832778967145238"/>
          <c:h val="0.89814814814814814"/>
        </c:manualLayout>
      </c:layout>
      <c:barChart>
        <c:barDir val="bar"/>
        <c:grouping val="stacked"/>
        <c:varyColors val="0"/>
        <c:ser>
          <c:idx val="0"/>
          <c:order val="0"/>
          <c:tx>
            <c:strRef>
              <c:f>'Analysis - detailed'!$A$58</c:f>
              <c:strCache>
                <c:ptCount val="1"/>
                <c:pt idx="0">
                  <c:v>Employment and related activities </c:v>
                </c:pt>
              </c:strCache>
            </c:strRef>
          </c:tx>
          <c:spPr>
            <a:solidFill>
              <a:schemeClr val="accent1"/>
            </a:solidFill>
            <a:ln>
              <a:noFill/>
            </a:ln>
            <a:effectLst/>
          </c:spPr>
          <c:invertIfNegative val="0"/>
          <c:val>
            <c:numRef>
              <c:f>'Analysis - detailed'!$B$58</c:f>
              <c:numCache>
                <c:formatCode>General</c:formatCode>
                <c:ptCount val="1"/>
                <c:pt idx="0">
                  <c:v>0</c:v>
                </c:pt>
              </c:numCache>
            </c:numRef>
          </c:val>
          <c:extLst>
            <c:ext xmlns:c16="http://schemas.microsoft.com/office/drawing/2014/chart" uri="{C3380CC4-5D6E-409C-BE32-E72D297353CC}">
              <c16:uniqueId val="{00000000-0F3D-4BEF-8E9E-EF8C727DF327}"/>
            </c:ext>
          </c:extLst>
        </c:ser>
        <c:ser>
          <c:idx val="1"/>
          <c:order val="1"/>
          <c:tx>
            <c:strRef>
              <c:f>'Analysis - detailed'!$A$59</c:f>
              <c:strCache>
                <c:ptCount val="1"/>
                <c:pt idx="0">
                  <c:v>Production of goods for own final use </c:v>
                </c:pt>
              </c:strCache>
            </c:strRef>
          </c:tx>
          <c:spPr>
            <a:solidFill>
              <a:schemeClr val="accent2"/>
            </a:solidFill>
            <a:ln>
              <a:noFill/>
            </a:ln>
            <a:effectLst/>
          </c:spPr>
          <c:invertIfNegative val="0"/>
          <c:val>
            <c:numRef>
              <c:f>'Analysis - detailed'!$B$59</c:f>
              <c:numCache>
                <c:formatCode>General</c:formatCode>
                <c:ptCount val="1"/>
                <c:pt idx="0">
                  <c:v>0</c:v>
                </c:pt>
              </c:numCache>
            </c:numRef>
          </c:val>
          <c:extLst>
            <c:ext xmlns:c16="http://schemas.microsoft.com/office/drawing/2014/chart" uri="{C3380CC4-5D6E-409C-BE32-E72D297353CC}">
              <c16:uniqueId val="{00000001-0F3D-4BEF-8E9E-EF8C727DF327}"/>
            </c:ext>
          </c:extLst>
        </c:ser>
        <c:ser>
          <c:idx val="2"/>
          <c:order val="2"/>
          <c:tx>
            <c:strRef>
              <c:f>'Analysis - detailed'!$A$60</c:f>
              <c:strCache>
                <c:ptCount val="1"/>
                <c:pt idx="0">
                  <c:v>Unpaid domestic services for household and family members </c:v>
                </c:pt>
              </c:strCache>
            </c:strRef>
          </c:tx>
          <c:spPr>
            <a:solidFill>
              <a:schemeClr val="accent3"/>
            </a:solidFill>
            <a:ln>
              <a:noFill/>
            </a:ln>
            <a:effectLst/>
          </c:spPr>
          <c:invertIfNegative val="0"/>
          <c:val>
            <c:numRef>
              <c:f>'Analysis - detailed'!$B$60</c:f>
              <c:numCache>
                <c:formatCode>General</c:formatCode>
                <c:ptCount val="1"/>
                <c:pt idx="0">
                  <c:v>0</c:v>
                </c:pt>
              </c:numCache>
            </c:numRef>
          </c:val>
          <c:extLst>
            <c:ext xmlns:c16="http://schemas.microsoft.com/office/drawing/2014/chart" uri="{C3380CC4-5D6E-409C-BE32-E72D297353CC}">
              <c16:uniqueId val="{00000002-0F3D-4BEF-8E9E-EF8C727DF327}"/>
            </c:ext>
          </c:extLst>
        </c:ser>
        <c:ser>
          <c:idx val="3"/>
          <c:order val="3"/>
          <c:tx>
            <c:strRef>
              <c:f>'Analysis - detailed'!$A$61</c:f>
              <c:strCache>
                <c:ptCount val="1"/>
                <c:pt idx="0">
                  <c:v>Unpaid caregiving services for household and family members</c:v>
                </c:pt>
              </c:strCache>
            </c:strRef>
          </c:tx>
          <c:spPr>
            <a:solidFill>
              <a:schemeClr val="accent4"/>
            </a:solidFill>
            <a:ln>
              <a:noFill/>
            </a:ln>
            <a:effectLst/>
          </c:spPr>
          <c:invertIfNegative val="0"/>
          <c:val>
            <c:numRef>
              <c:f>'Analysis - detailed'!$B$61</c:f>
              <c:numCache>
                <c:formatCode>General</c:formatCode>
                <c:ptCount val="1"/>
                <c:pt idx="0">
                  <c:v>0</c:v>
                </c:pt>
              </c:numCache>
            </c:numRef>
          </c:val>
          <c:extLst>
            <c:ext xmlns:c16="http://schemas.microsoft.com/office/drawing/2014/chart" uri="{C3380CC4-5D6E-409C-BE32-E72D297353CC}">
              <c16:uniqueId val="{00000003-0F3D-4BEF-8E9E-EF8C727DF327}"/>
            </c:ext>
          </c:extLst>
        </c:ser>
        <c:ser>
          <c:idx val="4"/>
          <c:order val="4"/>
          <c:tx>
            <c:strRef>
              <c:f>'Analysis - detailed'!$A$62</c:f>
              <c:strCache>
                <c:ptCount val="1"/>
                <c:pt idx="0">
                  <c:v>Unpaid volunteer, trainee and other unpaid work </c:v>
                </c:pt>
              </c:strCache>
            </c:strRef>
          </c:tx>
          <c:spPr>
            <a:solidFill>
              <a:schemeClr val="accent5"/>
            </a:solidFill>
            <a:ln>
              <a:noFill/>
            </a:ln>
            <a:effectLst/>
          </c:spPr>
          <c:invertIfNegative val="0"/>
          <c:val>
            <c:numRef>
              <c:f>'Analysis - detailed'!$B$62</c:f>
              <c:numCache>
                <c:formatCode>General</c:formatCode>
                <c:ptCount val="1"/>
                <c:pt idx="0">
                  <c:v>0</c:v>
                </c:pt>
              </c:numCache>
            </c:numRef>
          </c:val>
          <c:extLst>
            <c:ext xmlns:c16="http://schemas.microsoft.com/office/drawing/2014/chart" uri="{C3380CC4-5D6E-409C-BE32-E72D297353CC}">
              <c16:uniqueId val="{00000004-0F3D-4BEF-8E9E-EF8C727DF327}"/>
            </c:ext>
          </c:extLst>
        </c:ser>
        <c:ser>
          <c:idx val="5"/>
          <c:order val="5"/>
          <c:tx>
            <c:strRef>
              <c:f>'Analysis - detailed'!$A$63</c:f>
              <c:strCache>
                <c:ptCount val="1"/>
                <c:pt idx="0">
                  <c:v>Learning </c:v>
                </c:pt>
              </c:strCache>
            </c:strRef>
          </c:tx>
          <c:spPr>
            <a:solidFill>
              <a:schemeClr val="accent6"/>
            </a:solidFill>
            <a:ln>
              <a:noFill/>
            </a:ln>
            <a:effectLst/>
          </c:spPr>
          <c:invertIfNegative val="0"/>
          <c:val>
            <c:numRef>
              <c:f>'Analysis - detailed'!$B$63</c:f>
              <c:numCache>
                <c:formatCode>General</c:formatCode>
                <c:ptCount val="1"/>
                <c:pt idx="0">
                  <c:v>0</c:v>
                </c:pt>
              </c:numCache>
            </c:numRef>
          </c:val>
          <c:extLst>
            <c:ext xmlns:c16="http://schemas.microsoft.com/office/drawing/2014/chart" uri="{C3380CC4-5D6E-409C-BE32-E72D297353CC}">
              <c16:uniqueId val="{00000005-0F3D-4BEF-8E9E-EF8C727DF327}"/>
            </c:ext>
          </c:extLst>
        </c:ser>
        <c:ser>
          <c:idx val="6"/>
          <c:order val="6"/>
          <c:tx>
            <c:strRef>
              <c:f>'Analysis - detailed'!$A$64</c:f>
              <c:strCache>
                <c:ptCount val="1"/>
                <c:pt idx="0">
                  <c:v>Socializing and communication, community participation and religious practice </c:v>
                </c:pt>
              </c:strCache>
            </c:strRef>
          </c:tx>
          <c:spPr>
            <a:solidFill>
              <a:schemeClr val="accent1">
                <a:lumMod val="60000"/>
              </a:schemeClr>
            </a:solidFill>
            <a:ln>
              <a:noFill/>
            </a:ln>
            <a:effectLst/>
          </c:spPr>
          <c:invertIfNegative val="0"/>
          <c:val>
            <c:numRef>
              <c:f>'Analysis - detailed'!$B$64</c:f>
              <c:numCache>
                <c:formatCode>General</c:formatCode>
                <c:ptCount val="1"/>
                <c:pt idx="0">
                  <c:v>0</c:v>
                </c:pt>
              </c:numCache>
            </c:numRef>
          </c:val>
          <c:extLst>
            <c:ext xmlns:c16="http://schemas.microsoft.com/office/drawing/2014/chart" uri="{C3380CC4-5D6E-409C-BE32-E72D297353CC}">
              <c16:uniqueId val="{00000006-0F3D-4BEF-8E9E-EF8C727DF327}"/>
            </c:ext>
          </c:extLst>
        </c:ser>
        <c:ser>
          <c:idx val="7"/>
          <c:order val="7"/>
          <c:tx>
            <c:strRef>
              <c:f>'Analysis - detailed'!$A$65</c:f>
              <c:strCache>
                <c:ptCount val="1"/>
                <c:pt idx="0">
                  <c:v>Culture, leisure, mass media and sports practices </c:v>
                </c:pt>
              </c:strCache>
            </c:strRef>
          </c:tx>
          <c:spPr>
            <a:solidFill>
              <a:schemeClr val="accent2">
                <a:lumMod val="60000"/>
              </a:schemeClr>
            </a:solidFill>
            <a:ln>
              <a:noFill/>
            </a:ln>
            <a:effectLst/>
          </c:spPr>
          <c:invertIfNegative val="0"/>
          <c:val>
            <c:numRef>
              <c:f>'Analysis - detailed'!$B$65</c:f>
              <c:numCache>
                <c:formatCode>General</c:formatCode>
                <c:ptCount val="1"/>
                <c:pt idx="0">
                  <c:v>0</c:v>
                </c:pt>
              </c:numCache>
            </c:numRef>
          </c:val>
          <c:extLst>
            <c:ext xmlns:c16="http://schemas.microsoft.com/office/drawing/2014/chart" uri="{C3380CC4-5D6E-409C-BE32-E72D297353CC}">
              <c16:uniqueId val="{00000007-0F3D-4BEF-8E9E-EF8C727DF327}"/>
            </c:ext>
          </c:extLst>
        </c:ser>
        <c:ser>
          <c:idx val="8"/>
          <c:order val="8"/>
          <c:tx>
            <c:strRef>
              <c:f>'Analysis - detailed'!$A$66</c:f>
              <c:strCache>
                <c:ptCount val="1"/>
                <c:pt idx="0">
                  <c:v>Self-care and maintenance</c:v>
                </c:pt>
              </c:strCache>
            </c:strRef>
          </c:tx>
          <c:spPr>
            <a:solidFill>
              <a:schemeClr val="accent3">
                <a:lumMod val="60000"/>
              </a:schemeClr>
            </a:solidFill>
            <a:ln>
              <a:noFill/>
            </a:ln>
            <a:effectLst/>
          </c:spPr>
          <c:invertIfNegative val="0"/>
          <c:val>
            <c:numRef>
              <c:f>'Analysis - detailed'!$B$66</c:f>
              <c:numCache>
                <c:formatCode>General</c:formatCode>
                <c:ptCount val="1"/>
                <c:pt idx="0">
                  <c:v>0</c:v>
                </c:pt>
              </c:numCache>
            </c:numRef>
          </c:val>
          <c:extLst>
            <c:ext xmlns:c16="http://schemas.microsoft.com/office/drawing/2014/chart" uri="{C3380CC4-5D6E-409C-BE32-E72D297353CC}">
              <c16:uniqueId val="{00000008-0F3D-4BEF-8E9E-EF8C727DF327}"/>
            </c:ext>
          </c:extLst>
        </c:ser>
        <c:ser>
          <c:idx val="9"/>
          <c:order val="9"/>
          <c:tx>
            <c:strRef>
              <c:f>'Analysis - detailed'!$A$67</c:f>
              <c:strCache>
                <c:ptCount val="1"/>
                <c:pt idx="0">
                  <c:v>Travel</c:v>
                </c:pt>
              </c:strCache>
            </c:strRef>
          </c:tx>
          <c:spPr>
            <a:solidFill>
              <a:schemeClr val="accent4">
                <a:lumMod val="60000"/>
              </a:schemeClr>
            </a:solidFill>
            <a:ln>
              <a:noFill/>
            </a:ln>
            <a:effectLst/>
          </c:spPr>
          <c:invertIfNegative val="0"/>
          <c:val>
            <c:numRef>
              <c:f>'Analysis - detailed'!$B$67</c:f>
              <c:numCache>
                <c:formatCode>General</c:formatCode>
                <c:ptCount val="1"/>
                <c:pt idx="0">
                  <c:v>0</c:v>
                </c:pt>
              </c:numCache>
            </c:numRef>
          </c:val>
          <c:extLst>
            <c:ext xmlns:c16="http://schemas.microsoft.com/office/drawing/2014/chart" uri="{C3380CC4-5D6E-409C-BE32-E72D297353CC}">
              <c16:uniqueId val="{00000009-0F3D-4BEF-8E9E-EF8C727DF327}"/>
            </c:ext>
          </c:extLst>
        </c:ser>
        <c:dLbls>
          <c:showLegendKey val="0"/>
          <c:showVal val="0"/>
          <c:showCatName val="0"/>
          <c:showSerName val="0"/>
          <c:showPercent val="0"/>
          <c:showBubbleSize val="0"/>
        </c:dLbls>
        <c:gapWidth val="150"/>
        <c:overlap val="100"/>
        <c:axId val="1764825327"/>
        <c:axId val="1764827407"/>
      </c:barChart>
      <c:catAx>
        <c:axId val="1764825327"/>
        <c:scaling>
          <c:orientation val="minMax"/>
        </c:scaling>
        <c:delete val="1"/>
        <c:axPos val="l"/>
        <c:numFmt formatCode="General" sourceLinked="1"/>
        <c:majorTickMark val="none"/>
        <c:minorTickMark val="none"/>
        <c:tickLblPos val="nextTo"/>
        <c:crossAx val="1764827407"/>
        <c:crosses val="autoZero"/>
        <c:auto val="1"/>
        <c:lblAlgn val="ctr"/>
        <c:lblOffset val="100"/>
        <c:noMultiLvlLbl val="0"/>
      </c:catAx>
      <c:valAx>
        <c:axId val="1764827407"/>
        <c:scaling>
          <c:orientation val="minMax"/>
          <c:max val="144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4825327"/>
        <c:crosses val="autoZero"/>
        <c:crossBetween val="between"/>
        <c:majorUnit val="180"/>
        <c:minorUnit val="60"/>
      </c:valAx>
      <c:spPr>
        <a:noFill/>
        <a:ln>
          <a:noFill/>
        </a:ln>
        <a:effectLst/>
      </c:spPr>
    </c:plotArea>
    <c:legend>
      <c:legendPos val="r"/>
      <c:layout>
        <c:manualLayout>
          <c:xMode val="edge"/>
          <c:yMode val="edge"/>
          <c:x val="0.49624942043534881"/>
          <c:y val="2.1987459900845736E-2"/>
          <c:w val="0.4870839532155255"/>
          <c:h val="0.965284339457567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 - detailed'!$B$8</c:f>
              <c:strCache>
                <c:ptCount val="1"/>
                <c:pt idx="0">
                  <c:v>Minutes</c:v>
                </c:pt>
              </c:strCache>
            </c:strRef>
          </c:tx>
          <c:spPr>
            <a:solidFill>
              <a:schemeClr val="accent1"/>
            </a:solidFill>
            <a:ln>
              <a:noFill/>
            </a:ln>
            <a:effectLst/>
          </c:spPr>
          <c:invertIfNegative val="0"/>
          <c:cat>
            <c:strRef>
              <c:f>'Analysis - detailed'!$A$9:$A$14</c:f>
              <c:strCache>
                <c:ptCount val="6"/>
                <c:pt idx="0">
                  <c:v>Time alone</c:v>
                </c:pt>
                <c:pt idx="1">
                  <c:v>Time with partner</c:v>
                </c:pt>
                <c:pt idx="2">
                  <c:v>Time with children</c:v>
                </c:pt>
                <c:pt idx="3">
                  <c:v>Time with family</c:v>
                </c:pt>
                <c:pt idx="4">
                  <c:v>Time with colleagues, workmates or classmates
</c:v>
                </c:pt>
                <c:pt idx="5">
                  <c:v>Time with friends
</c:v>
                </c:pt>
              </c:strCache>
            </c:strRef>
          </c:cat>
          <c:val>
            <c:numRef>
              <c:f>'Analysis - detailed'!$B$9:$B$14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62A-41AF-A799-28B4A010A4DF}"/>
            </c:ext>
          </c:extLst>
        </c:ser>
        <c:dLbls>
          <c:showLegendKey val="0"/>
          <c:showVal val="0"/>
          <c:showCatName val="0"/>
          <c:showSerName val="0"/>
          <c:showPercent val="0"/>
          <c:showBubbleSize val="0"/>
        </c:dLbls>
        <c:gapWidth val="219"/>
        <c:overlap val="-27"/>
        <c:axId val="1712752159"/>
        <c:axId val="1712750911"/>
      </c:barChart>
      <c:catAx>
        <c:axId val="1712752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2750911"/>
        <c:crosses val="autoZero"/>
        <c:auto val="1"/>
        <c:lblAlgn val="ctr"/>
        <c:lblOffset val="100"/>
        <c:noMultiLvlLbl val="0"/>
      </c:catAx>
      <c:valAx>
        <c:axId val="17127509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27521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'Analysis - detailed'!$B$18</c:f>
              <c:strCache>
                <c:ptCount val="1"/>
                <c:pt idx="0">
                  <c:v>Minutes</c:v>
                </c:pt>
              </c:strCache>
            </c:strRef>
          </c:tx>
          <c:spPr>
            <a:solidFill>
              <a:schemeClr val="accent1"/>
            </a:solidFill>
            <a:ln>
              <a:noFill/>
            </a:ln>
            <a:effectLst/>
          </c:spPr>
          <c:invertIfNegative val="0"/>
          <c:cat>
            <c:strRef>
              <c:f>'Analysis - detailed'!$A$19:$A$25</c:f>
              <c:strCache>
                <c:ptCount val="7"/>
                <c:pt idx="0">
                  <c:v>At home</c:v>
                </c:pt>
                <c:pt idx="1">
                  <c:v>At place of work or school </c:v>
                </c:pt>
                <c:pt idx="2">
                  <c:v>At another residence </c:v>
                </c:pt>
                <c:pt idx="3">
                  <c:v>Outdoors (away from home) </c:v>
                </c:pt>
                <c:pt idx="4">
                  <c:v>At store or place of service </c:v>
                </c:pt>
                <c:pt idx="5">
                  <c:v>Other (non-travel) </c:v>
                </c:pt>
                <c:pt idx="6">
                  <c:v>Travel</c:v>
                </c:pt>
              </c:strCache>
            </c:strRef>
          </c:cat>
          <c:val>
            <c:numRef>
              <c:f>'Analysis - detailed'!$B$19:$B$25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E42-46F2-9458-62C6EA67EAC6}"/>
            </c:ext>
          </c:extLst>
        </c:ser>
        <c:dLbls>
          <c:showLegendKey val="0"/>
          <c:showVal val="0"/>
          <c:showCatName val="0"/>
          <c:showSerName val="0"/>
          <c:showPercent val="0"/>
          <c:showBubbleSize val="0"/>
        </c:dLbls>
        <c:gapWidth val="219"/>
        <c:overlap val="-27"/>
        <c:axId val="1757117439"/>
        <c:axId val="1757118687"/>
      </c:barChart>
      <c:catAx>
        <c:axId val="1757117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7118687"/>
        <c:crosses val="autoZero"/>
        <c:auto val="1"/>
        <c:lblAlgn val="ctr"/>
        <c:lblOffset val="100"/>
        <c:noMultiLvlLbl val="0"/>
      </c:catAx>
      <c:valAx>
        <c:axId val="17571186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71174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dLbl>
              <c:idx val="0"/>
              <c:tx>
                <c:rich>
                  <a:bodyPr/>
                  <a:lstStyle/>
                  <a:p>
                    <a:fld id="{208AD565-C4AD-4E28-A95E-A52AB13453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34B3-4714-9ED9-FEB66F97147D}"/>
                </c:ext>
              </c:extLst>
            </c:dLbl>
            <c:dLbl>
              <c:idx val="1"/>
              <c:tx>
                <c:rich>
                  <a:bodyPr/>
                  <a:lstStyle/>
                  <a:p>
                    <a:fld id="{52EBE3C9-C248-4B5A-9FB9-C774E9063D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4B3-4714-9ED9-FEB66F97147D}"/>
                </c:ext>
              </c:extLst>
            </c:dLbl>
            <c:dLbl>
              <c:idx val="2"/>
              <c:tx>
                <c:rich>
                  <a:bodyPr/>
                  <a:lstStyle/>
                  <a:p>
                    <a:fld id="{344081A0-1C29-4603-AA07-928CA73E2A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4B3-4714-9ED9-FEB66F97147D}"/>
                </c:ext>
              </c:extLst>
            </c:dLbl>
            <c:dLbl>
              <c:idx val="3"/>
              <c:tx>
                <c:rich>
                  <a:bodyPr/>
                  <a:lstStyle/>
                  <a:p>
                    <a:fld id="{C06D3813-A800-4653-82C6-43B9E69EC8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4B3-4714-9ED9-FEB66F97147D}"/>
                </c:ext>
              </c:extLst>
            </c:dLbl>
            <c:dLbl>
              <c:idx val="4"/>
              <c:tx>
                <c:rich>
                  <a:bodyPr/>
                  <a:lstStyle/>
                  <a:p>
                    <a:fld id="{3AE276A7-FDF0-48CB-87FA-25D7D1879C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4B3-4714-9ED9-FEB66F97147D}"/>
                </c:ext>
              </c:extLst>
            </c:dLbl>
            <c:dLbl>
              <c:idx val="5"/>
              <c:tx>
                <c:rich>
                  <a:bodyPr/>
                  <a:lstStyle/>
                  <a:p>
                    <a:fld id="{5EC92AAB-3FD4-47A8-98A3-A58FFEA095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4B3-4714-9ED9-FEB66F97147D}"/>
                </c:ext>
              </c:extLst>
            </c:dLbl>
            <c:dLbl>
              <c:idx val="6"/>
              <c:tx>
                <c:rich>
                  <a:bodyPr/>
                  <a:lstStyle/>
                  <a:p>
                    <a:fld id="{D7B786AD-320C-40F1-964D-F7FBAE8FB5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4B3-4714-9ED9-FEB66F97147D}"/>
                </c:ext>
              </c:extLst>
            </c:dLbl>
            <c:dLbl>
              <c:idx val="7"/>
              <c:tx>
                <c:rich>
                  <a:bodyPr/>
                  <a:lstStyle/>
                  <a:p>
                    <a:fld id="{6E756C97-14AF-4210-B038-DCEDE78381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4B3-4714-9ED9-FEB66F97147D}"/>
                </c:ext>
              </c:extLst>
            </c:dLbl>
            <c:dLbl>
              <c:idx val="8"/>
              <c:tx>
                <c:rich>
                  <a:bodyPr/>
                  <a:lstStyle/>
                  <a:p>
                    <a:fld id="{DC4FBCDE-E8E7-437C-AC20-DFEA6E5DEA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4B3-4714-9ED9-FEB66F97147D}"/>
                </c:ext>
              </c:extLst>
            </c:dLbl>
            <c:dLbl>
              <c:idx val="9"/>
              <c:tx>
                <c:rich>
                  <a:bodyPr/>
                  <a:lstStyle/>
                  <a:p>
                    <a:fld id="{E2C2B12E-60D9-4D56-B7AF-D9A7D8ECA3D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4B3-4714-9ED9-FEB66F97147D}"/>
                </c:ext>
              </c:extLst>
            </c:dLbl>
            <c:dLbl>
              <c:idx val="10"/>
              <c:tx>
                <c:rich>
                  <a:bodyPr/>
                  <a:lstStyle/>
                  <a:p>
                    <a:fld id="{F690DA07-3928-43F0-B3E9-2B9C26E71B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4B3-4714-9ED9-FEB66F97147D}"/>
                </c:ext>
              </c:extLst>
            </c:dLbl>
            <c:dLbl>
              <c:idx val="11"/>
              <c:tx>
                <c:rich>
                  <a:bodyPr/>
                  <a:lstStyle/>
                  <a:p>
                    <a:fld id="{F542D16E-F6B0-4A49-B7AA-061EC65576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4B3-4714-9ED9-FEB66F97147D}"/>
                </c:ext>
              </c:extLst>
            </c:dLbl>
            <c:dLbl>
              <c:idx val="12"/>
              <c:tx>
                <c:rich>
                  <a:bodyPr/>
                  <a:lstStyle/>
                  <a:p>
                    <a:fld id="{BC9A7988-BB39-414E-A100-56CE9DCF259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4B3-4714-9ED9-FEB66F97147D}"/>
                </c:ext>
              </c:extLst>
            </c:dLbl>
            <c:dLbl>
              <c:idx val="13"/>
              <c:tx>
                <c:rich>
                  <a:bodyPr/>
                  <a:lstStyle/>
                  <a:p>
                    <a:fld id="{B4193B91-5CBB-4F50-B9D0-599E10CD7C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4B3-4714-9ED9-FEB66F97147D}"/>
                </c:ext>
              </c:extLst>
            </c:dLbl>
            <c:dLbl>
              <c:idx val="14"/>
              <c:tx>
                <c:rich>
                  <a:bodyPr/>
                  <a:lstStyle/>
                  <a:p>
                    <a:fld id="{968F0D93-0591-4A52-92D8-A61E5AB1F9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4B3-4714-9ED9-FEB66F97147D}"/>
                </c:ext>
              </c:extLst>
            </c:dLbl>
            <c:dLbl>
              <c:idx val="15"/>
              <c:tx>
                <c:rich>
                  <a:bodyPr/>
                  <a:lstStyle/>
                  <a:p>
                    <a:fld id="{68EC3FC0-319B-4E87-A769-D36957246A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34B3-4714-9ED9-FEB66F97147D}"/>
                </c:ext>
              </c:extLst>
            </c:dLbl>
            <c:dLbl>
              <c:idx val="16"/>
              <c:tx>
                <c:rich>
                  <a:bodyPr/>
                  <a:lstStyle/>
                  <a:p>
                    <a:fld id="{7C6F7FF2-1461-4C4E-88FA-54E7E8CF26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34B3-4714-9ED9-FEB66F97147D}"/>
                </c:ext>
              </c:extLst>
            </c:dLbl>
            <c:dLbl>
              <c:idx val="17"/>
              <c:tx>
                <c:rich>
                  <a:bodyPr/>
                  <a:lstStyle/>
                  <a:p>
                    <a:fld id="{7EB184B5-DAEA-4AB1-9CB4-60CB502FC6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34B3-4714-9ED9-FEB66F97147D}"/>
                </c:ext>
              </c:extLst>
            </c:dLbl>
            <c:dLbl>
              <c:idx val="18"/>
              <c:tx>
                <c:rich>
                  <a:bodyPr/>
                  <a:lstStyle/>
                  <a:p>
                    <a:fld id="{519DCA77-BDAB-490D-BD7D-AF01FDAE15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34B3-4714-9ED9-FEB66F97147D}"/>
                </c:ext>
              </c:extLst>
            </c:dLbl>
            <c:dLbl>
              <c:idx val="19"/>
              <c:tx>
                <c:rich>
                  <a:bodyPr/>
                  <a:lstStyle/>
                  <a:p>
                    <a:fld id="{B3D426D7-3BBC-47E9-A37A-6F7BFF95EA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4B3-4714-9ED9-FEB66F97147D}"/>
                </c:ext>
              </c:extLst>
            </c:dLbl>
            <c:dLbl>
              <c:idx val="20"/>
              <c:tx>
                <c:rich>
                  <a:bodyPr/>
                  <a:lstStyle/>
                  <a:p>
                    <a:fld id="{C8DE6D2E-038D-45AF-A2BD-6FC0D69B36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34B3-4714-9ED9-FEB66F97147D}"/>
                </c:ext>
              </c:extLst>
            </c:dLbl>
            <c:dLbl>
              <c:idx val="21"/>
              <c:tx>
                <c:rich>
                  <a:bodyPr/>
                  <a:lstStyle/>
                  <a:p>
                    <a:fld id="{EDDA888F-BA10-433A-8983-DDCBD4EE31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4B3-4714-9ED9-FEB66F97147D}"/>
                </c:ext>
              </c:extLst>
            </c:dLbl>
            <c:dLbl>
              <c:idx val="22"/>
              <c:tx>
                <c:rich>
                  <a:bodyPr/>
                  <a:lstStyle/>
                  <a:p>
                    <a:fld id="{788E565F-5C41-4B7F-9C31-487544BF32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34B3-4714-9ED9-FEB66F97147D}"/>
                </c:ext>
              </c:extLst>
            </c:dLbl>
            <c:dLbl>
              <c:idx val="23"/>
              <c:tx>
                <c:rich>
                  <a:bodyPr/>
                  <a:lstStyle/>
                  <a:p>
                    <a:fld id="{078338B7-6D1A-4812-87B9-9AC4FB640E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4B3-4714-9ED9-FEB66F97147D}"/>
                </c:ext>
              </c:extLst>
            </c:dLbl>
            <c:dLbl>
              <c:idx val="24"/>
              <c:tx>
                <c:rich>
                  <a:bodyPr/>
                  <a:lstStyle/>
                  <a:p>
                    <a:fld id="{F93F58E9-4489-439F-ADB1-135C495701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34B3-4714-9ED9-FEB66F9714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'Analysis - detailed'!$A$30:$A$54</c:f>
              <c:strCache>
                <c:ptCount val="25"/>
                <c:pt idx="0">
                  <c:v>Working in paid job or income generating activities</c:v>
                </c:pt>
                <c:pt idx="1">
                  <c:v>Making goods for own household or family use</c:v>
                </c:pt>
                <c:pt idx="2">
                  <c:v>Volunteer work </c:v>
                </c:pt>
                <c:pt idx="3">
                  <c:v>Preparing and serving food and meals for own household or family members</c:v>
                </c:pt>
                <c:pt idx="4">
                  <c:v>Cleaning own or family dwelling</c:v>
                </c:pt>
                <c:pt idx="5">
                  <c:v>Maintaining and making small repairs in own or family dwelling</c:v>
                </c:pt>
                <c:pt idx="6">
                  <c:v>Cleaning and care of clothing and footwear of own household or family members</c:v>
                </c:pt>
                <c:pt idx="7">
                  <c:v>Managing own household or family</c:v>
                </c:pt>
                <c:pt idx="8">
                  <c:v>Taking care of pet of own household or family</c:v>
                </c:pt>
                <c:pt idx="9">
                  <c:v>Shopping for own household or family</c:v>
                </c:pt>
                <c:pt idx="10">
                  <c:v>Taking care of own (household or family) child (use country definition of child)</c:v>
                </c:pt>
                <c:pt idx="11">
                  <c:v>Taking care of or helping adults (own household or family) (use country definition of adult)</c:v>
                </c:pt>
                <c:pt idx="12">
                  <c:v>Education</c:v>
                </c:pt>
                <c:pt idx="13">
                  <c:v>Socializing and communication</c:v>
                </c:pt>
                <c:pt idx="14">
                  <c:v>Community participation, civic and related responsibilities, and religious practices</c:v>
                </c:pt>
                <c:pt idx="15">
                  <c:v>Cultural, entertainment and sports events</c:v>
                </c:pt>
                <c:pt idx="16">
                  <c:v>Hobbies, games and other pastime activities</c:v>
                </c:pt>
                <c:pt idx="17">
                  <c:v>Sport participation and exercising</c:v>
                </c:pt>
                <c:pt idx="18">
                  <c:v>Reading for leisure</c:v>
                </c:pt>
                <c:pt idx="19">
                  <c:v>Watching TV/Listening to radio or streaming</c:v>
                </c:pt>
                <c:pt idx="20">
                  <c:v>Sleep</c:v>
                </c:pt>
                <c:pt idx="21">
                  <c:v>Eating and drinking</c:v>
                </c:pt>
                <c:pt idx="22">
                  <c:v>Personal hygiene and care</c:v>
                </c:pt>
                <c:pt idx="23">
                  <c:v>Travel</c:v>
                </c:pt>
                <c:pt idx="24">
                  <c:v>Other (specify)</c:v>
                </c:pt>
              </c:strCache>
            </c:strRef>
          </c:cat>
          <c:val>
            <c:numRef>
              <c:f>'Analysis - detailed'!$F$30:$F$54</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5="http://schemas.microsoft.com/office/drawing/2012/chart" uri="{02D57815-91ED-43cb-92C2-25804820EDAC}">
              <c15:datalabelsRange>
                <c15:f>'Analysis - detailed'!$C$30:$C$54</c15:f>
                <c15:dlblRangeCache>
                  <c:ptCount val="25"/>
                  <c:pt idx="0">
                    <c:v>0h 0min</c:v>
                  </c:pt>
                  <c:pt idx="1">
                    <c:v>0h 0min</c:v>
                  </c:pt>
                  <c:pt idx="2">
                    <c:v>0h 0min</c:v>
                  </c:pt>
                  <c:pt idx="3">
                    <c:v>0h 0min</c:v>
                  </c:pt>
                  <c:pt idx="4">
                    <c:v>0h 0min</c:v>
                  </c:pt>
                  <c:pt idx="5">
                    <c:v>0h 0min</c:v>
                  </c:pt>
                  <c:pt idx="6">
                    <c:v>0h 0min</c:v>
                  </c:pt>
                  <c:pt idx="7">
                    <c:v>0h 0min</c:v>
                  </c:pt>
                  <c:pt idx="8">
                    <c:v>0h 0min</c:v>
                  </c:pt>
                  <c:pt idx="9">
                    <c:v>0h 0min</c:v>
                  </c:pt>
                  <c:pt idx="10">
                    <c:v>0h 0min</c:v>
                  </c:pt>
                  <c:pt idx="11">
                    <c:v>0h 0min</c:v>
                  </c:pt>
                  <c:pt idx="12">
                    <c:v>0h 0min</c:v>
                  </c:pt>
                  <c:pt idx="13">
                    <c:v>0h 0min</c:v>
                  </c:pt>
                  <c:pt idx="14">
                    <c:v>0h 0min</c:v>
                  </c:pt>
                  <c:pt idx="15">
                    <c:v>0h 0min</c:v>
                  </c:pt>
                  <c:pt idx="16">
                    <c:v>0h 0min</c:v>
                  </c:pt>
                  <c:pt idx="17">
                    <c:v>0h 0min</c:v>
                  </c:pt>
                  <c:pt idx="18">
                    <c:v>0h 0min</c:v>
                  </c:pt>
                  <c:pt idx="19">
                    <c:v>0h 0min</c:v>
                  </c:pt>
                  <c:pt idx="20">
                    <c:v>0h 0min</c:v>
                  </c:pt>
                  <c:pt idx="21">
                    <c:v>0h 0min</c:v>
                  </c:pt>
                  <c:pt idx="22">
                    <c:v>0h 0min</c:v>
                  </c:pt>
                  <c:pt idx="23">
                    <c:v>0h 0min</c:v>
                  </c:pt>
                  <c:pt idx="24">
                    <c:v>0h 0min</c:v>
                  </c:pt>
                </c15:dlblRangeCache>
              </c15:datalabelsRange>
            </c:ext>
            <c:ext xmlns:c16="http://schemas.microsoft.com/office/drawing/2014/chart" uri="{C3380CC4-5D6E-409C-BE32-E72D297353CC}">
              <c16:uniqueId val="{0000001A-34B3-4714-9ED9-FEB66F97147D}"/>
            </c:ext>
          </c:extLst>
        </c:ser>
        <c:dLbls>
          <c:showLegendKey val="0"/>
          <c:showVal val="0"/>
          <c:showCatName val="0"/>
          <c:showSerName val="0"/>
          <c:showPercent val="0"/>
          <c:showBubbleSize val="0"/>
        </c:dLbls>
        <c:gapWidth val="219"/>
        <c:overlap val="-27"/>
        <c:axId val="1243400447"/>
        <c:axId val="1243403359"/>
      </c:barChart>
      <c:catAx>
        <c:axId val="1243400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3403359"/>
        <c:crosses val="autoZero"/>
        <c:auto val="1"/>
        <c:lblAlgn val="ctr"/>
        <c:lblOffset val="100"/>
        <c:noMultiLvlLbl val="0"/>
      </c:catAx>
      <c:valAx>
        <c:axId val="12434033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3400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6B-4974-9C9C-A30378551C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6B-4974-9C9C-A30378551CD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'Analysis - detailed'!$A$3:$A$4</c:f>
              <c:strCache>
                <c:ptCount val="2"/>
                <c:pt idx="0">
                  <c:v>ICT use</c:v>
                </c:pt>
                <c:pt idx="1">
                  <c:v>no ICT use</c:v>
                </c:pt>
              </c:strCache>
            </c:strRef>
          </c:cat>
          <c:val>
            <c:numRef>
              <c:f>'Analysis - detailed'!$B$3:$B$4</c:f>
              <c:numCache>
                <c:formatCode>General</c:formatCode>
                <c:ptCount val="2"/>
                <c:pt idx="0">
                  <c:v>0</c:v>
                </c:pt>
                <c:pt idx="1">
                  <c:v>1440</c:v>
                </c:pt>
              </c:numCache>
            </c:numRef>
          </c:val>
          <c:extLst>
            <c:ext xmlns:c16="http://schemas.microsoft.com/office/drawing/2014/chart" uri="{C3380CC4-5D6E-409C-BE32-E72D297353CC}">
              <c16:uniqueId val="{00000004-756B-4974-9C9C-A30378551CD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E6D-4DA2-94EA-B9F0EA70DB9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E6D-4DA2-94EA-B9F0EA70DB9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E6D-4DA2-94EA-B9F0EA70DB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'Analysis - detailed'!$A$3:$A$5</c:f>
              <c:strCache>
                <c:ptCount val="3"/>
                <c:pt idx="0">
                  <c:v>ICT use</c:v>
                </c:pt>
                <c:pt idx="1">
                  <c:v>no ICT use</c:v>
                </c:pt>
                <c:pt idx="2">
                  <c:v>Sleep</c:v>
                </c:pt>
              </c:strCache>
            </c:strRef>
          </c:cat>
          <c:val>
            <c:numRef>
              <c:f>'Analysis - detailed'!$D$3:$D$5</c:f>
              <c:numCache>
                <c:formatCode>General</c:formatCode>
                <c:ptCount val="3"/>
                <c:pt idx="0">
                  <c:v>0</c:v>
                </c:pt>
                <c:pt idx="1">
                  <c:v>1440</c:v>
                </c:pt>
                <c:pt idx="2">
                  <c:v>0</c:v>
                </c:pt>
              </c:numCache>
            </c:numRef>
          </c:val>
          <c:extLst>
            <c:ext xmlns:c16="http://schemas.microsoft.com/office/drawing/2014/chart" uri="{C3380CC4-5D6E-409C-BE32-E72D297353CC}">
              <c16:uniqueId val="{00000006-5E6D-4DA2-94EA-B9F0EA70DB9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123825</xdr:rowOff>
    </xdr:from>
    <xdr:to>
      <xdr:col>1</xdr:col>
      <xdr:colOff>1228725</xdr:colOff>
      <xdr:row>2</xdr:row>
      <xdr:rowOff>104775</xdr:rowOff>
    </xdr:to>
    <xdr:sp macro="" textlink="">
      <xdr:nvSpPr>
        <xdr:cNvPr id="2" name="TextBox 1">
          <a:extLst>
            <a:ext uri="{FF2B5EF4-FFF2-40B4-BE49-F238E27FC236}">
              <a16:creationId xmlns:a16="http://schemas.microsoft.com/office/drawing/2014/main" id="{338FA385-CB74-849C-517E-160188F75C5A}"/>
            </a:ext>
          </a:extLst>
        </xdr:cNvPr>
        <xdr:cNvSpPr txBox="1"/>
      </xdr:nvSpPr>
      <xdr:spPr>
        <a:xfrm>
          <a:off x="161925" y="123825"/>
          <a:ext cx="2190750" cy="342900"/>
        </a:xfrm>
        <a:prstGeom prst="rect">
          <a:avLst/>
        </a:prstGeom>
        <a:solidFill>
          <a:schemeClr val="lt1"/>
        </a:solidFill>
        <a:ln w="9525" cmpd="sng">
          <a:solidFill>
            <a:srgbClr val="FF0000"/>
          </a:solidFill>
        </a:ln>
      </xdr:spPr>
      <xdr:txBody>
        <a:bodyPr spcFirstLastPara="0" vertOverflow="clip" horzOverflow="clip" wrap="square" lIns="91440" tIns="45720" rIns="91440" bIns="45720" rtlCol="0" anchor="ctr">
          <a:noAutofit/>
        </a:bodyPr>
        <a:lstStyle/>
        <a:p>
          <a:pPr marL="0" indent="0" algn="ctr"/>
          <a:r>
            <a:rPr lang="en-US" sz="1100" b="1" i="0" u="none" strike="noStrike">
              <a:solidFill>
                <a:srgbClr val="FF0000"/>
              </a:solidFill>
              <a:latin typeface="Calibri" panose="020F0502020204030204" pitchFamily="34" charset="0"/>
              <a:cs typeface="Calibri" panose="020F0502020204030204" pitchFamily="34" charset="0"/>
            </a:rPr>
            <a:t>Please input into this sheet only!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522941</xdr:colOff>
      <xdr:row>19</xdr:row>
      <xdr:rowOff>152400</xdr:rowOff>
    </xdr:to>
    <xdr:graphicFrame macro="">
      <xdr:nvGraphicFramePr>
        <xdr:cNvPr id="4" name="Chart 3">
          <a:extLst>
            <a:ext uri="{FF2B5EF4-FFF2-40B4-BE49-F238E27FC236}">
              <a16:creationId xmlns:a16="http://schemas.microsoft.com/office/drawing/2014/main" id="{C840CB86-1E64-451A-8D67-29D78A5A13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45</xdr:row>
      <xdr:rowOff>0</xdr:rowOff>
    </xdr:from>
    <xdr:to>
      <xdr:col>7</xdr:col>
      <xdr:colOff>304800</xdr:colOff>
      <xdr:row>59</xdr:row>
      <xdr:rowOff>165100</xdr:rowOff>
    </xdr:to>
    <xdr:graphicFrame macro="">
      <xdr:nvGraphicFramePr>
        <xdr:cNvPr id="5" name="Chart 4">
          <a:extLst>
            <a:ext uri="{FF2B5EF4-FFF2-40B4-BE49-F238E27FC236}">
              <a16:creationId xmlns:a16="http://schemas.microsoft.com/office/drawing/2014/main" id="{1CBCE939-301B-401C-A618-A2F4D33DEE3D}"/>
            </a:ext>
            <a:ext uri="{147F2762-F138-4A5C-976F-8EAC2B608ADB}">
              <a16:predDERef xmlns:a16="http://schemas.microsoft.com/office/drawing/2014/main" pred="{C840CB86-1E64-451A-8D67-29D78A5A13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45</xdr:row>
      <xdr:rowOff>0</xdr:rowOff>
    </xdr:from>
    <xdr:to>
      <xdr:col>16</xdr:col>
      <xdr:colOff>304800</xdr:colOff>
      <xdr:row>59</xdr:row>
      <xdr:rowOff>165100</xdr:rowOff>
    </xdr:to>
    <xdr:graphicFrame macro="">
      <xdr:nvGraphicFramePr>
        <xdr:cNvPr id="6" name="Chart 5">
          <a:extLst>
            <a:ext uri="{FF2B5EF4-FFF2-40B4-BE49-F238E27FC236}">
              <a16:creationId xmlns:a16="http://schemas.microsoft.com/office/drawing/2014/main" id="{118CB38D-257C-46A0-8290-5369D5DCB303}"/>
            </a:ext>
            <a:ext uri="{147F2762-F138-4A5C-976F-8EAC2B608ADB}">
              <a16:predDERef xmlns:a16="http://schemas.microsoft.com/office/drawing/2014/main" pred="{1CBCE939-301B-401C-A618-A2F4D33DEE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21</xdr:row>
      <xdr:rowOff>0</xdr:rowOff>
    </xdr:from>
    <xdr:to>
      <xdr:col>21</xdr:col>
      <xdr:colOff>463175</xdr:colOff>
      <xdr:row>39</xdr:row>
      <xdr:rowOff>158749</xdr:rowOff>
    </xdr:to>
    <xdr:graphicFrame macro="">
      <xdr:nvGraphicFramePr>
        <xdr:cNvPr id="7" name="Chart 6">
          <a:extLst>
            <a:ext uri="{FF2B5EF4-FFF2-40B4-BE49-F238E27FC236}">
              <a16:creationId xmlns:a16="http://schemas.microsoft.com/office/drawing/2014/main" id="{DA93556F-DE2D-4D36-9625-E05FF0678643}"/>
            </a:ext>
            <a:ext uri="{147F2762-F138-4A5C-976F-8EAC2B608ADB}">
              <a16:predDERef xmlns:a16="http://schemas.microsoft.com/office/drawing/2014/main" pred="{118CB38D-257C-46A0-8290-5369D5DCB3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31750</xdr:colOff>
      <xdr:row>63</xdr:row>
      <xdr:rowOff>38100</xdr:rowOff>
    </xdr:from>
    <xdr:to>
      <xdr:col>7</xdr:col>
      <xdr:colOff>336550</xdr:colOff>
      <xdr:row>78</xdr:row>
      <xdr:rowOff>19050</xdr:rowOff>
    </xdr:to>
    <xdr:graphicFrame macro="">
      <xdr:nvGraphicFramePr>
        <xdr:cNvPr id="2" name="Chart 1">
          <a:extLst>
            <a:ext uri="{FF2B5EF4-FFF2-40B4-BE49-F238E27FC236}">
              <a16:creationId xmlns:a16="http://schemas.microsoft.com/office/drawing/2014/main" id="{EF708BA7-1BEF-48C8-9A06-61FE9996597E}"/>
            </a:ext>
            <a:ext uri="{147F2762-F138-4A5C-976F-8EAC2B608ADB}">
              <a16:predDERef xmlns:a16="http://schemas.microsoft.com/office/drawing/2014/main" pred="{DA93556F-DE2D-4D36-9625-E05FF06786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63</xdr:row>
      <xdr:rowOff>0</xdr:rowOff>
    </xdr:from>
    <xdr:to>
      <xdr:col>15</xdr:col>
      <xdr:colOff>304800</xdr:colOff>
      <xdr:row>77</xdr:row>
      <xdr:rowOff>165100</xdr:rowOff>
    </xdr:to>
    <xdr:graphicFrame macro="">
      <xdr:nvGraphicFramePr>
        <xdr:cNvPr id="3" name="Chart 2">
          <a:extLst>
            <a:ext uri="{FF2B5EF4-FFF2-40B4-BE49-F238E27FC236}">
              <a16:creationId xmlns:a16="http://schemas.microsoft.com/office/drawing/2014/main" id="{DB83DF37-39DD-46F6-8425-2ECB3D071B67}"/>
            </a:ext>
            <a:ext uri="{147F2762-F138-4A5C-976F-8EAC2B608ADB}">
              <a16:predDERef xmlns:a16="http://schemas.microsoft.com/office/drawing/2014/main" pred="{EF708BA7-1BEF-48C8-9A06-61FE99965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0BDC9-A725-4831-A9FC-699AACF5DC40}">
  <sheetPr>
    <tabColor rgb="FFFFFF00"/>
  </sheetPr>
  <dimension ref="A1:A26"/>
  <sheetViews>
    <sheetView workbookViewId="0">
      <selection activeCell="A2" sqref="A2"/>
    </sheetView>
  </sheetViews>
  <sheetFormatPr defaultRowHeight="15" x14ac:dyDescent="0.25"/>
  <cols>
    <col min="1" max="1" width="96.5703125" customWidth="1"/>
  </cols>
  <sheetData>
    <row r="1" spans="1:1" ht="31.5" x14ac:dyDescent="0.25">
      <c r="A1" s="24" t="s">
        <v>0</v>
      </c>
    </row>
    <row r="2" spans="1:1" ht="15.75" x14ac:dyDescent="0.25">
      <c r="A2" s="24"/>
    </row>
    <row r="3" spans="1:1" ht="15.75" x14ac:dyDescent="0.25">
      <c r="A3" s="25" t="s">
        <v>1</v>
      </c>
    </row>
    <row r="4" spans="1:1" ht="87" customHeight="1" x14ac:dyDescent="0.25">
      <c r="A4" s="23" t="s">
        <v>2</v>
      </c>
    </row>
    <row r="5" spans="1:1" ht="21.75" customHeight="1" x14ac:dyDescent="0.25">
      <c r="A5" s="23" t="s">
        <v>3</v>
      </c>
    </row>
    <row r="6" spans="1:1" ht="32.25" customHeight="1" x14ac:dyDescent="0.25">
      <c r="A6" s="22" t="s">
        <v>4</v>
      </c>
    </row>
    <row r="7" spans="1:1" ht="30.75" customHeight="1" x14ac:dyDescent="0.25">
      <c r="A7" s="22" t="s">
        <v>5</v>
      </c>
    </row>
    <row r="8" spans="1:1" ht="15.75" x14ac:dyDescent="0.25">
      <c r="A8" s="21" t="s">
        <v>6</v>
      </c>
    </row>
    <row r="9" spans="1:1" ht="15.75" x14ac:dyDescent="0.25">
      <c r="A9" s="21" t="s">
        <v>7</v>
      </c>
    </row>
    <row r="10" spans="1:1" ht="17.25" customHeight="1" x14ac:dyDescent="0.25">
      <c r="A10" s="21" t="s">
        <v>8</v>
      </c>
    </row>
    <row r="11" spans="1:1" ht="35.25" customHeight="1" x14ac:dyDescent="0.25">
      <c r="A11" s="21"/>
    </row>
    <row r="12" spans="1:1" ht="15.75" x14ac:dyDescent="0.25">
      <c r="A12" s="25" t="s">
        <v>9</v>
      </c>
    </row>
    <row r="13" spans="1:1" ht="57.75" customHeight="1" x14ac:dyDescent="0.25">
      <c r="A13" s="23" t="s">
        <v>10</v>
      </c>
    </row>
    <row r="14" spans="1:1" ht="38.25" customHeight="1" x14ac:dyDescent="0.25">
      <c r="A14" s="23" t="s">
        <v>11</v>
      </c>
    </row>
    <row r="15" spans="1:1" ht="15.75" x14ac:dyDescent="0.25">
      <c r="A15" s="21" t="s">
        <v>12</v>
      </c>
    </row>
    <row r="16" spans="1:1" ht="15.75" x14ac:dyDescent="0.25">
      <c r="A16" s="21" t="s">
        <v>13</v>
      </c>
    </row>
    <row r="17" spans="1:1" ht="16.5" customHeight="1" x14ac:dyDescent="0.25">
      <c r="A17" s="22" t="s">
        <v>14</v>
      </c>
    </row>
    <row r="18" spans="1:1" ht="31.5" x14ac:dyDescent="0.25">
      <c r="A18" s="22" t="s">
        <v>15</v>
      </c>
    </row>
    <row r="19" spans="1:1" ht="15.75" x14ac:dyDescent="0.25">
      <c r="A19" s="21"/>
    </row>
    <row r="20" spans="1:1" ht="15.75" x14ac:dyDescent="0.25">
      <c r="A20" s="26" t="s">
        <v>16</v>
      </c>
    </row>
    <row r="21" spans="1:1" ht="15.75" x14ac:dyDescent="0.25">
      <c r="A21" s="21"/>
    </row>
    <row r="22" spans="1:1" ht="15.75" x14ac:dyDescent="0.25">
      <c r="A22" s="21"/>
    </row>
    <row r="23" spans="1:1" ht="15.75" x14ac:dyDescent="0.25">
      <c r="A23" s="21"/>
    </row>
    <row r="24" spans="1:1" ht="15.75" x14ac:dyDescent="0.25">
      <c r="A24" s="21"/>
    </row>
    <row r="25" spans="1:1" ht="15.75" x14ac:dyDescent="0.25">
      <c r="A25" s="21"/>
    </row>
    <row r="26" spans="1:1" ht="15.75" x14ac:dyDescent="0.25">
      <c r="A26" s="2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21372-835D-4227-96D3-F30454165EAF}">
  <sheetPr>
    <tabColor theme="9"/>
  </sheetPr>
  <dimension ref="A1:L99"/>
  <sheetViews>
    <sheetView zoomScale="60" zoomScaleNormal="60" workbookViewId="0">
      <pane xSplit="2" ySplit="3" topLeftCell="G4" activePane="bottomRight" state="frozen"/>
      <selection pane="topRight" activeCell="C1" sqref="C1"/>
      <selection pane="bottomLeft" activeCell="A4" sqref="A4"/>
      <selection pane="bottomRight" activeCell="H6" sqref="H6"/>
    </sheetView>
  </sheetViews>
  <sheetFormatPr defaultRowHeight="15" x14ac:dyDescent="0.25"/>
  <cols>
    <col min="1" max="1" width="16.85546875" customWidth="1"/>
    <col min="2" max="3" width="42.5703125" customWidth="1"/>
    <col min="4" max="4" width="20.140625" customWidth="1"/>
    <col min="5" max="5" width="22.42578125" customWidth="1"/>
    <col min="6" max="6" width="21.5703125" customWidth="1"/>
  </cols>
  <sheetData>
    <row r="1" spans="1:12" x14ac:dyDescent="0.25">
      <c r="A1" s="29" t="s">
        <v>17</v>
      </c>
      <c r="B1" s="29" t="s">
        <v>18</v>
      </c>
      <c r="C1" s="29" t="s">
        <v>19</v>
      </c>
      <c r="D1" s="29" t="s">
        <v>20</v>
      </c>
      <c r="E1" s="29" t="s">
        <v>21</v>
      </c>
      <c r="F1" s="27" t="s">
        <v>22</v>
      </c>
      <c r="G1" s="27"/>
      <c r="H1" s="27"/>
      <c r="I1" s="27"/>
      <c r="J1" s="27"/>
      <c r="K1" s="27"/>
      <c r="L1" s="27"/>
    </row>
    <row r="2" spans="1:12" x14ac:dyDescent="0.25">
      <c r="A2" s="30"/>
      <c r="B2" s="30"/>
      <c r="C2" s="30"/>
      <c r="D2" s="30"/>
      <c r="E2" s="30"/>
      <c r="F2" s="28" t="s">
        <v>23</v>
      </c>
      <c r="G2" s="27" t="s">
        <v>24</v>
      </c>
      <c r="H2" s="27"/>
      <c r="I2" s="27"/>
      <c r="J2" s="28" t="s">
        <v>25</v>
      </c>
      <c r="K2" s="28" t="s">
        <v>26</v>
      </c>
      <c r="L2" s="28" t="s">
        <v>27</v>
      </c>
    </row>
    <row r="3" spans="1:12" ht="101.45" customHeight="1" x14ac:dyDescent="0.25">
      <c r="A3" s="31"/>
      <c r="B3" s="31"/>
      <c r="C3" s="31"/>
      <c r="D3" s="31"/>
      <c r="E3" s="31"/>
      <c r="F3" s="28"/>
      <c r="G3" s="4" t="s">
        <v>28</v>
      </c>
      <c r="H3" s="4" t="s">
        <v>29</v>
      </c>
      <c r="I3" s="4" t="s">
        <v>30</v>
      </c>
      <c r="J3" s="28"/>
      <c r="K3" s="28"/>
      <c r="L3" s="28"/>
    </row>
    <row r="4" spans="1:12" x14ac:dyDescent="0.25">
      <c r="A4" s="1" t="s">
        <v>31</v>
      </c>
      <c r="B4" s="1"/>
      <c r="C4" s="1"/>
      <c r="D4" s="1"/>
      <c r="E4" s="1"/>
      <c r="F4" s="5"/>
      <c r="G4" s="3"/>
      <c r="H4" s="3"/>
      <c r="I4" s="1"/>
      <c r="J4" s="1"/>
      <c r="K4" s="1"/>
      <c r="L4" s="1"/>
    </row>
    <row r="5" spans="1:12" x14ac:dyDescent="0.25">
      <c r="A5" s="1" t="s">
        <v>32</v>
      </c>
      <c r="B5" s="1"/>
      <c r="C5" s="1"/>
      <c r="D5" s="1"/>
      <c r="E5" s="1"/>
      <c r="F5" s="5"/>
      <c r="G5" s="3"/>
      <c r="H5" s="3"/>
      <c r="I5" s="1"/>
      <c r="J5" s="1"/>
      <c r="K5" s="1"/>
      <c r="L5" s="1"/>
    </row>
    <row r="6" spans="1:12" x14ac:dyDescent="0.25">
      <c r="A6" s="1" t="s">
        <v>33</v>
      </c>
      <c r="B6" s="1"/>
      <c r="C6" s="1"/>
      <c r="D6" s="1"/>
      <c r="E6" s="1"/>
      <c r="F6" s="5"/>
      <c r="G6" s="3"/>
      <c r="H6" s="3"/>
      <c r="I6" s="1"/>
      <c r="J6" s="1"/>
      <c r="K6" s="1"/>
      <c r="L6" s="1"/>
    </row>
    <row r="7" spans="1:12" x14ac:dyDescent="0.25">
      <c r="A7" s="1" t="s">
        <v>34</v>
      </c>
      <c r="B7" s="1"/>
      <c r="C7" s="1"/>
      <c r="D7" s="1"/>
      <c r="E7" s="1"/>
      <c r="F7" s="5"/>
      <c r="G7" s="3"/>
      <c r="H7" s="3"/>
      <c r="I7" s="1"/>
      <c r="J7" s="1"/>
      <c r="K7" s="1"/>
      <c r="L7" s="1"/>
    </row>
    <row r="8" spans="1:12" x14ac:dyDescent="0.25">
      <c r="A8" s="1" t="s">
        <v>35</v>
      </c>
      <c r="B8" s="1"/>
      <c r="C8" s="1"/>
      <c r="D8" s="1"/>
      <c r="E8" s="1"/>
      <c r="F8" s="5"/>
      <c r="G8" s="3"/>
      <c r="H8" s="3"/>
      <c r="I8" s="1"/>
      <c r="J8" s="1"/>
      <c r="K8" s="1"/>
      <c r="L8" s="1"/>
    </row>
    <row r="9" spans="1:12" x14ac:dyDescent="0.25">
      <c r="A9" s="1" t="s">
        <v>36</v>
      </c>
      <c r="B9" s="1"/>
      <c r="C9" s="1"/>
      <c r="D9" s="1"/>
      <c r="E9" s="1"/>
      <c r="F9" s="5"/>
      <c r="G9" s="3"/>
      <c r="H9" s="3"/>
      <c r="I9" s="1"/>
      <c r="J9" s="1"/>
      <c r="K9" s="1"/>
      <c r="L9" s="1"/>
    </row>
    <row r="10" spans="1:12" x14ac:dyDescent="0.25">
      <c r="A10" s="1" t="s">
        <v>37</v>
      </c>
      <c r="B10" s="1"/>
      <c r="C10" s="1"/>
      <c r="D10" s="1"/>
      <c r="E10" s="1"/>
      <c r="F10" s="5"/>
      <c r="G10" s="3"/>
      <c r="H10" s="3"/>
      <c r="I10" s="1"/>
      <c r="J10" s="1"/>
      <c r="K10" s="1"/>
      <c r="L10" s="1"/>
    </row>
    <row r="11" spans="1:12" x14ac:dyDescent="0.25">
      <c r="A11" s="1" t="s">
        <v>38</v>
      </c>
      <c r="B11" s="1"/>
      <c r="C11" s="1"/>
      <c r="D11" s="1"/>
      <c r="E11" s="1"/>
      <c r="F11" s="5"/>
      <c r="G11" s="3"/>
      <c r="H11" s="3"/>
      <c r="I11" s="1"/>
      <c r="J11" s="1"/>
      <c r="K11" s="1"/>
      <c r="L11" s="1"/>
    </row>
    <row r="12" spans="1:12" x14ac:dyDescent="0.25">
      <c r="A12" s="1" t="s">
        <v>39</v>
      </c>
      <c r="B12" s="1"/>
      <c r="C12" s="1"/>
      <c r="D12" s="1"/>
      <c r="E12" s="1"/>
      <c r="F12" s="5"/>
      <c r="G12" s="3"/>
      <c r="H12" s="3"/>
      <c r="I12" s="1"/>
      <c r="J12" s="1"/>
      <c r="K12" s="1"/>
      <c r="L12" s="1"/>
    </row>
    <row r="13" spans="1:12" x14ac:dyDescent="0.25">
      <c r="A13" s="1" t="s">
        <v>40</v>
      </c>
      <c r="B13" s="1"/>
      <c r="C13" s="1"/>
      <c r="D13" s="1"/>
      <c r="E13" s="1"/>
      <c r="F13" s="5"/>
      <c r="G13" s="3"/>
      <c r="H13" s="3"/>
      <c r="I13" s="1"/>
      <c r="J13" s="1"/>
      <c r="K13" s="1"/>
      <c r="L13" s="1"/>
    </row>
    <row r="14" spans="1:12" x14ac:dyDescent="0.25">
      <c r="A14" s="1" t="s">
        <v>41</v>
      </c>
      <c r="B14" s="1"/>
      <c r="C14" s="1"/>
      <c r="D14" s="1"/>
      <c r="E14" s="1"/>
      <c r="F14" s="5"/>
      <c r="G14" s="3"/>
      <c r="H14" s="3"/>
      <c r="I14" s="1"/>
      <c r="J14" s="1"/>
      <c r="K14" s="1"/>
      <c r="L14" s="1"/>
    </row>
    <row r="15" spans="1:12" x14ac:dyDescent="0.25">
      <c r="A15" s="1" t="s">
        <v>42</v>
      </c>
      <c r="B15" s="1"/>
      <c r="C15" s="1"/>
      <c r="D15" s="1"/>
      <c r="E15" s="1"/>
      <c r="F15" s="5"/>
      <c r="G15" s="3"/>
      <c r="H15" s="3"/>
      <c r="I15" s="1"/>
      <c r="J15" s="1"/>
      <c r="K15" s="1"/>
      <c r="L15" s="1"/>
    </row>
    <row r="16" spans="1:12" x14ac:dyDescent="0.25">
      <c r="A16" s="1" t="s">
        <v>43</v>
      </c>
      <c r="B16" s="1"/>
      <c r="C16" s="1"/>
      <c r="D16" s="1"/>
      <c r="E16" s="1"/>
      <c r="F16" s="5"/>
      <c r="G16" s="3"/>
      <c r="H16" s="3"/>
      <c r="I16" s="1"/>
      <c r="J16" s="1"/>
      <c r="K16" s="1"/>
      <c r="L16" s="1"/>
    </row>
    <row r="17" spans="1:12" x14ac:dyDescent="0.25">
      <c r="A17" s="1" t="s">
        <v>44</v>
      </c>
      <c r="B17" s="1"/>
      <c r="C17" s="1"/>
      <c r="D17" s="1"/>
      <c r="E17" s="1"/>
      <c r="F17" s="5"/>
      <c r="G17" s="3"/>
      <c r="H17" s="3"/>
      <c r="I17" s="1"/>
      <c r="J17" s="1"/>
      <c r="K17" s="1"/>
      <c r="L17" s="1"/>
    </row>
    <row r="18" spans="1:12" x14ac:dyDescent="0.25">
      <c r="A18" s="1" t="s">
        <v>45</v>
      </c>
      <c r="B18" s="1"/>
      <c r="C18" s="1"/>
      <c r="D18" s="1"/>
      <c r="E18" s="1"/>
      <c r="F18" s="5"/>
      <c r="G18" s="3"/>
      <c r="H18" s="3"/>
      <c r="I18" s="1"/>
      <c r="J18" s="1"/>
      <c r="K18" s="1"/>
      <c r="L18" s="1"/>
    </row>
    <row r="19" spans="1:12" x14ac:dyDescent="0.25">
      <c r="A19" s="1" t="s">
        <v>46</v>
      </c>
      <c r="B19" s="1"/>
      <c r="C19" s="1"/>
      <c r="D19" s="1"/>
      <c r="E19" s="1"/>
      <c r="F19" s="5"/>
      <c r="G19" s="3"/>
      <c r="H19" s="3"/>
      <c r="I19" s="1"/>
      <c r="J19" s="1"/>
      <c r="K19" s="1"/>
      <c r="L19" s="1"/>
    </row>
    <row r="20" spans="1:12" x14ac:dyDescent="0.25">
      <c r="A20" s="1" t="s">
        <v>47</v>
      </c>
      <c r="B20" s="1"/>
      <c r="C20" s="1"/>
      <c r="D20" s="1"/>
      <c r="E20" s="1"/>
      <c r="F20" s="5"/>
      <c r="G20" s="3"/>
      <c r="H20" s="3"/>
      <c r="I20" s="1"/>
      <c r="J20" s="1"/>
      <c r="K20" s="1"/>
      <c r="L20" s="1"/>
    </row>
    <row r="21" spans="1:12" x14ac:dyDescent="0.25">
      <c r="A21" s="1" t="s">
        <v>48</v>
      </c>
      <c r="B21" s="1"/>
      <c r="C21" s="1"/>
      <c r="D21" s="1"/>
      <c r="E21" s="1"/>
      <c r="F21" s="5"/>
      <c r="G21" s="3"/>
      <c r="H21" s="3"/>
      <c r="I21" s="1"/>
      <c r="J21" s="1"/>
      <c r="K21" s="1"/>
      <c r="L21" s="1"/>
    </row>
    <row r="22" spans="1:12" x14ac:dyDescent="0.25">
      <c r="A22" s="1" t="s">
        <v>49</v>
      </c>
      <c r="B22" s="1"/>
      <c r="C22" s="1"/>
      <c r="D22" s="1"/>
      <c r="E22" s="1"/>
      <c r="F22" s="5"/>
      <c r="G22" s="3"/>
      <c r="H22" s="3"/>
      <c r="I22" s="1"/>
      <c r="J22" s="1"/>
      <c r="K22" s="1"/>
      <c r="L22" s="1"/>
    </row>
    <row r="23" spans="1:12" x14ac:dyDescent="0.25">
      <c r="A23" s="1" t="s">
        <v>50</v>
      </c>
      <c r="B23" s="1"/>
      <c r="C23" s="1"/>
      <c r="D23" s="1"/>
      <c r="E23" s="1"/>
      <c r="F23" s="5"/>
      <c r="G23" s="3"/>
      <c r="H23" s="3"/>
      <c r="I23" s="1"/>
      <c r="J23" s="1"/>
      <c r="K23" s="1"/>
      <c r="L23" s="1"/>
    </row>
    <row r="24" spans="1:12" x14ac:dyDescent="0.25">
      <c r="A24" s="1" t="s">
        <v>51</v>
      </c>
      <c r="B24" s="1"/>
      <c r="C24" s="1"/>
      <c r="D24" s="1"/>
      <c r="E24" s="1"/>
      <c r="F24" s="5"/>
      <c r="G24" s="3"/>
      <c r="H24" s="3"/>
      <c r="I24" s="1"/>
      <c r="J24" s="1"/>
      <c r="K24" s="1"/>
      <c r="L24" s="1"/>
    </row>
    <row r="25" spans="1:12" x14ac:dyDescent="0.25">
      <c r="A25" s="1" t="s">
        <v>52</v>
      </c>
      <c r="B25" s="1"/>
      <c r="C25" s="1"/>
      <c r="D25" s="1"/>
      <c r="E25" s="1"/>
      <c r="F25" s="5"/>
      <c r="G25" s="3"/>
      <c r="H25" s="3"/>
      <c r="I25" s="1"/>
      <c r="J25" s="1"/>
      <c r="K25" s="1"/>
      <c r="L25" s="1"/>
    </row>
    <row r="26" spans="1:12" x14ac:dyDescent="0.25">
      <c r="A26" s="1" t="s">
        <v>53</v>
      </c>
      <c r="B26" s="1"/>
      <c r="C26" s="1"/>
      <c r="D26" s="1"/>
      <c r="E26" s="1"/>
      <c r="F26" s="5"/>
      <c r="G26" s="3"/>
      <c r="H26" s="3"/>
      <c r="I26" s="1"/>
      <c r="J26" s="1"/>
      <c r="K26" s="1"/>
      <c r="L26" s="1"/>
    </row>
    <row r="27" spans="1:12" x14ac:dyDescent="0.25">
      <c r="A27" s="1" t="s">
        <v>54</v>
      </c>
      <c r="B27" s="1"/>
      <c r="C27" s="1"/>
      <c r="D27" s="1"/>
      <c r="E27" s="1"/>
      <c r="F27" s="5"/>
      <c r="G27" s="3"/>
      <c r="H27" s="3"/>
      <c r="I27" s="1"/>
      <c r="J27" s="1"/>
      <c r="K27" s="1"/>
      <c r="L27" s="1"/>
    </row>
    <row r="28" spans="1:12" x14ac:dyDescent="0.25">
      <c r="A28" s="1" t="s">
        <v>55</v>
      </c>
      <c r="B28" s="1"/>
      <c r="C28" s="1"/>
      <c r="D28" s="1"/>
      <c r="E28" s="1"/>
      <c r="F28" s="5"/>
      <c r="G28" s="3"/>
      <c r="H28" s="3"/>
      <c r="I28" s="1"/>
      <c r="J28" s="1"/>
      <c r="K28" s="1"/>
      <c r="L28" s="1"/>
    </row>
    <row r="29" spans="1:12" x14ac:dyDescent="0.25">
      <c r="A29" s="1" t="s">
        <v>56</v>
      </c>
      <c r="B29" s="1"/>
      <c r="C29" s="1"/>
      <c r="D29" s="1"/>
      <c r="E29" s="1"/>
      <c r="F29" s="5"/>
      <c r="G29" s="3"/>
      <c r="H29" s="3"/>
      <c r="I29" s="1"/>
      <c r="J29" s="1"/>
      <c r="K29" s="1"/>
      <c r="L29" s="1"/>
    </row>
    <row r="30" spans="1:12" x14ac:dyDescent="0.25">
      <c r="A30" s="1" t="s">
        <v>57</v>
      </c>
      <c r="B30" s="1"/>
      <c r="C30" s="1"/>
      <c r="D30" s="1"/>
      <c r="E30" s="1"/>
      <c r="F30" s="5"/>
      <c r="G30" s="3"/>
      <c r="H30" s="3"/>
      <c r="I30" s="1"/>
      <c r="J30" s="1"/>
      <c r="K30" s="1"/>
      <c r="L30" s="1"/>
    </row>
    <row r="31" spans="1:12" x14ac:dyDescent="0.25">
      <c r="A31" s="1" t="s">
        <v>58</v>
      </c>
      <c r="B31" s="1"/>
      <c r="C31" s="1"/>
      <c r="D31" s="1"/>
      <c r="E31" s="1"/>
      <c r="F31" s="6"/>
      <c r="G31" s="3"/>
      <c r="H31" s="3"/>
      <c r="I31" s="1"/>
      <c r="J31" s="1"/>
      <c r="K31" s="1"/>
      <c r="L31" s="1"/>
    </row>
    <row r="32" spans="1:12" x14ac:dyDescent="0.25">
      <c r="A32" s="1" t="s">
        <v>59</v>
      </c>
      <c r="B32" s="1"/>
      <c r="C32" s="1"/>
      <c r="D32" s="1"/>
      <c r="E32" s="1"/>
      <c r="F32" s="5"/>
      <c r="G32" s="3"/>
      <c r="H32" s="3"/>
      <c r="I32" s="1"/>
      <c r="J32" s="1"/>
      <c r="K32" s="1"/>
      <c r="L32" s="1"/>
    </row>
    <row r="33" spans="1:12" x14ac:dyDescent="0.25">
      <c r="A33" s="1" t="s">
        <v>60</v>
      </c>
      <c r="B33" s="1"/>
      <c r="C33" s="1"/>
      <c r="D33" s="1"/>
      <c r="E33" s="1"/>
      <c r="F33" s="5"/>
      <c r="G33" s="1"/>
      <c r="H33" s="1"/>
      <c r="I33" s="1"/>
      <c r="J33" s="1"/>
      <c r="K33" s="1"/>
      <c r="L33" s="1"/>
    </row>
    <row r="34" spans="1:12" x14ac:dyDescent="0.25">
      <c r="A34" s="1" t="s">
        <v>61</v>
      </c>
      <c r="B34" s="1"/>
      <c r="C34" s="1"/>
      <c r="D34" s="1"/>
      <c r="E34" s="1"/>
      <c r="F34" s="5"/>
      <c r="G34" s="1"/>
      <c r="H34" s="1"/>
      <c r="I34" s="1"/>
      <c r="J34" s="1"/>
      <c r="K34" s="1"/>
      <c r="L34" s="1"/>
    </row>
    <row r="35" spans="1:12" x14ac:dyDescent="0.25">
      <c r="A35" s="1" t="s">
        <v>62</v>
      </c>
      <c r="B35" s="1"/>
      <c r="C35" s="1"/>
      <c r="D35" s="1"/>
      <c r="E35" s="1"/>
      <c r="F35" s="5"/>
      <c r="G35" s="1"/>
      <c r="H35" s="1"/>
      <c r="I35" s="1"/>
      <c r="J35" s="1"/>
      <c r="K35" s="1"/>
      <c r="L35" s="1"/>
    </row>
    <row r="36" spans="1:12" x14ac:dyDescent="0.25">
      <c r="A36" s="1" t="s">
        <v>63</v>
      </c>
      <c r="B36" s="1"/>
      <c r="C36" s="1"/>
      <c r="D36" s="1"/>
      <c r="E36" s="1"/>
      <c r="F36" s="5"/>
      <c r="G36" s="1"/>
      <c r="H36" s="1"/>
      <c r="I36" s="1"/>
      <c r="J36" s="1"/>
      <c r="K36" s="1"/>
      <c r="L36" s="1"/>
    </row>
    <row r="37" spans="1:12" x14ac:dyDescent="0.25">
      <c r="A37" s="1" t="s">
        <v>64</v>
      </c>
      <c r="B37" s="1"/>
      <c r="C37" s="1"/>
      <c r="D37" s="1"/>
      <c r="E37" s="1"/>
      <c r="F37" s="5"/>
      <c r="G37" s="1"/>
      <c r="H37" s="1"/>
      <c r="I37" s="1"/>
      <c r="J37" s="1"/>
      <c r="K37" s="1"/>
      <c r="L37" s="1"/>
    </row>
    <row r="38" spans="1:12" x14ac:dyDescent="0.25">
      <c r="A38" s="1" t="s">
        <v>65</v>
      </c>
      <c r="B38" s="1"/>
      <c r="C38" s="1"/>
      <c r="D38" s="1"/>
      <c r="E38" s="1"/>
      <c r="F38" s="5"/>
      <c r="G38" s="1"/>
      <c r="H38" s="1"/>
      <c r="I38" s="1"/>
      <c r="J38" s="1"/>
      <c r="K38" s="1"/>
      <c r="L38" s="1"/>
    </row>
    <row r="39" spans="1:12" x14ac:dyDescent="0.25">
      <c r="A39" s="1" t="s">
        <v>66</v>
      </c>
      <c r="B39" s="1"/>
      <c r="C39" s="1"/>
      <c r="D39" s="1"/>
      <c r="E39" s="1"/>
      <c r="F39" s="5"/>
      <c r="G39" s="1"/>
      <c r="H39" s="1"/>
      <c r="I39" s="1"/>
      <c r="J39" s="1"/>
      <c r="K39" s="1"/>
      <c r="L39" s="1"/>
    </row>
    <row r="40" spans="1:12" x14ac:dyDescent="0.25">
      <c r="A40" s="1" t="s">
        <v>67</v>
      </c>
      <c r="B40" s="1"/>
      <c r="C40" s="1"/>
      <c r="D40" s="1"/>
      <c r="E40" s="1"/>
      <c r="F40" s="5"/>
      <c r="G40" s="1"/>
      <c r="H40" s="1"/>
      <c r="I40" s="1"/>
      <c r="J40" s="1"/>
      <c r="K40" s="1"/>
      <c r="L40" s="1"/>
    </row>
    <row r="41" spans="1:12" x14ac:dyDescent="0.25">
      <c r="A41" s="1" t="s">
        <v>68</v>
      </c>
      <c r="B41" s="1"/>
      <c r="C41" s="1"/>
      <c r="D41" s="1"/>
      <c r="E41" s="1"/>
      <c r="F41" s="5"/>
      <c r="G41" s="1"/>
      <c r="H41" s="1"/>
      <c r="I41" s="1"/>
      <c r="J41" s="1"/>
      <c r="K41" s="1"/>
      <c r="L41" s="1"/>
    </row>
    <row r="42" spans="1:12" x14ac:dyDescent="0.25">
      <c r="A42" s="1" t="s">
        <v>69</v>
      </c>
      <c r="B42" s="1"/>
      <c r="C42" s="1"/>
      <c r="D42" s="1"/>
      <c r="E42" s="1"/>
      <c r="F42" s="5"/>
      <c r="G42" s="1"/>
      <c r="H42" s="1"/>
      <c r="I42" s="1"/>
      <c r="J42" s="1"/>
      <c r="K42" s="3"/>
      <c r="L42" s="1"/>
    </row>
    <row r="43" spans="1:12" x14ac:dyDescent="0.25">
      <c r="A43" s="1" t="s">
        <v>70</v>
      </c>
      <c r="B43" s="1"/>
      <c r="C43" s="1"/>
      <c r="D43" s="1"/>
      <c r="E43" s="1"/>
      <c r="F43" s="5"/>
      <c r="G43" s="1"/>
      <c r="H43" s="1"/>
      <c r="I43" s="1"/>
      <c r="J43" s="1"/>
      <c r="K43" s="3"/>
      <c r="L43" s="1"/>
    </row>
    <row r="44" spans="1:12" x14ac:dyDescent="0.25">
      <c r="A44" s="1" t="s">
        <v>71</v>
      </c>
      <c r="B44" s="1"/>
      <c r="C44" s="1"/>
      <c r="D44" s="1"/>
      <c r="E44" s="1"/>
      <c r="F44" s="5"/>
      <c r="G44" s="1"/>
      <c r="H44" s="1"/>
      <c r="I44" s="1"/>
      <c r="J44" s="1"/>
      <c r="K44" s="3"/>
      <c r="L44" s="1"/>
    </row>
    <row r="45" spans="1:12" x14ac:dyDescent="0.25">
      <c r="A45" s="1" t="s">
        <v>72</v>
      </c>
      <c r="B45" s="1"/>
      <c r="C45" s="1"/>
      <c r="D45" s="1"/>
      <c r="E45" s="1"/>
      <c r="F45" s="5"/>
      <c r="G45" s="1"/>
      <c r="H45" s="1"/>
      <c r="I45" s="1"/>
      <c r="J45" s="1"/>
      <c r="K45" s="3"/>
      <c r="L45" s="1"/>
    </row>
    <row r="46" spans="1:12" x14ac:dyDescent="0.25">
      <c r="A46" s="1" t="s">
        <v>73</v>
      </c>
      <c r="B46" s="1"/>
      <c r="C46" s="1"/>
      <c r="D46" s="1"/>
      <c r="E46" s="1"/>
      <c r="F46" s="5"/>
      <c r="G46" s="1"/>
      <c r="H46" s="1"/>
      <c r="I46" s="1"/>
      <c r="J46" s="1"/>
      <c r="K46" s="3"/>
      <c r="L46" s="1"/>
    </row>
    <row r="47" spans="1:12" x14ac:dyDescent="0.25">
      <c r="A47" s="1" t="s">
        <v>74</v>
      </c>
      <c r="B47" s="1"/>
      <c r="C47" s="1"/>
      <c r="D47" s="1"/>
      <c r="E47" s="1"/>
      <c r="F47" s="5"/>
      <c r="G47" s="1"/>
      <c r="H47" s="1"/>
      <c r="I47" s="1"/>
      <c r="J47" s="1"/>
      <c r="K47" s="3"/>
      <c r="L47" s="1"/>
    </row>
    <row r="48" spans="1:12" x14ac:dyDescent="0.25">
      <c r="A48" s="1" t="s">
        <v>75</v>
      </c>
      <c r="B48" s="1"/>
      <c r="C48" s="1"/>
      <c r="D48" s="1"/>
      <c r="E48" s="1"/>
      <c r="F48" s="5"/>
      <c r="G48" s="1"/>
      <c r="H48" s="1"/>
      <c r="I48" s="1"/>
      <c r="J48" s="1"/>
      <c r="K48" s="3"/>
      <c r="L48" s="1"/>
    </row>
    <row r="49" spans="1:12" x14ac:dyDescent="0.25">
      <c r="A49" s="1" t="s">
        <v>76</v>
      </c>
      <c r="B49" s="1"/>
      <c r="C49" s="1"/>
      <c r="D49" s="1"/>
      <c r="E49" s="1"/>
      <c r="F49" s="5"/>
      <c r="G49" s="1"/>
      <c r="H49" s="1"/>
      <c r="I49" s="1"/>
      <c r="J49" s="1"/>
      <c r="K49" s="3"/>
      <c r="L49" s="1"/>
    </row>
    <row r="50" spans="1:12" x14ac:dyDescent="0.25">
      <c r="A50" s="1" t="s">
        <v>77</v>
      </c>
      <c r="B50" s="1"/>
      <c r="C50" s="1"/>
      <c r="D50" s="1"/>
      <c r="E50" s="1"/>
      <c r="F50" s="5"/>
      <c r="G50" s="1"/>
      <c r="H50" s="1"/>
      <c r="I50" s="1"/>
      <c r="J50" s="1"/>
      <c r="K50" s="3"/>
      <c r="L50" s="1"/>
    </row>
    <row r="51" spans="1:12" x14ac:dyDescent="0.25">
      <c r="A51" s="1" t="s">
        <v>78</v>
      </c>
      <c r="B51" s="1"/>
      <c r="C51" s="1"/>
      <c r="D51" s="1"/>
      <c r="E51" s="1"/>
      <c r="F51" s="5"/>
      <c r="G51" s="1"/>
      <c r="H51" s="1"/>
      <c r="I51" s="1"/>
      <c r="J51" s="1"/>
      <c r="K51" s="3"/>
      <c r="L51" s="1"/>
    </row>
    <row r="52" spans="1:12" x14ac:dyDescent="0.25">
      <c r="A52" s="1" t="s">
        <v>79</v>
      </c>
      <c r="B52" s="1"/>
      <c r="C52" s="1"/>
      <c r="D52" s="1"/>
      <c r="E52" s="1"/>
      <c r="F52" s="5"/>
      <c r="G52" s="1"/>
      <c r="H52" s="1"/>
      <c r="I52" s="1"/>
      <c r="J52" s="1"/>
      <c r="K52" s="3"/>
      <c r="L52" s="1"/>
    </row>
    <row r="53" spans="1:12" x14ac:dyDescent="0.25">
      <c r="A53" s="1" t="s">
        <v>80</v>
      </c>
      <c r="B53" s="1"/>
      <c r="C53" s="1"/>
      <c r="D53" s="1"/>
      <c r="E53" s="1"/>
      <c r="F53" s="5"/>
      <c r="G53" s="1"/>
      <c r="H53" s="1"/>
      <c r="I53" s="1"/>
      <c r="J53" s="1"/>
      <c r="K53" s="3"/>
      <c r="L53" s="1"/>
    </row>
    <row r="54" spans="1:12" x14ac:dyDescent="0.25">
      <c r="A54" s="1" t="s">
        <v>81</v>
      </c>
      <c r="B54" s="1"/>
      <c r="C54" s="1"/>
      <c r="D54" s="1"/>
      <c r="E54" s="1"/>
      <c r="F54" s="5"/>
      <c r="G54" s="1"/>
      <c r="H54" s="1"/>
      <c r="I54" s="1"/>
      <c r="J54" s="1"/>
      <c r="K54" s="3"/>
      <c r="L54" s="1"/>
    </row>
    <row r="55" spans="1:12" x14ac:dyDescent="0.25">
      <c r="A55" s="1" t="s">
        <v>82</v>
      </c>
      <c r="B55" s="1"/>
      <c r="C55" s="1"/>
      <c r="D55" s="1"/>
      <c r="E55" s="1"/>
      <c r="F55" s="5"/>
      <c r="G55" s="1"/>
      <c r="H55" s="1"/>
      <c r="I55" s="1"/>
      <c r="J55" s="1"/>
      <c r="K55" s="3"/>
      <c r="L55" s="1"/>
    </row>
    <row r="56" spans="1:12" x14ac:dyDescent="0.25">
      <c r="A56" s="1" t="s">
        <v>83</v>
      </c>
      <c r="B56" s="1"/>
      <c r="C56" s="1"/>
      <c r="D56" s="1"/>
      <c r="E56" s="1"/>
      <c r="F56" s="5"/>
      <c r="G56" s="1"/>
      <c r="H56" s="1"/>
      <c r="I56" s="1"/>
      <c r="J56" s="1"/>
      <c r="K56" s="3"/>
      <c r="L56" s="1"/>
    </row>
    <row r="57" spans="1:12" x14ac:dyDescent="0.25">
      <c r="A57" s="1" t="s">
        <v>84</v>
      </c>
      <c r="B57" s="1"/>
      <c r="C57" s="1"/>
      <c r="D57" s="1"/>
      <c r="E57" s="1"/>
      <c r="F57" s="5"/>
      <c r="G57" s="1"/>
      <c r="H57" s="1"/>
      <c r="I57" s="1"/>
      <c r="J57" s="1"/>
      <c r="K57" s="3"/>
      <c r="L57" s="1"/>
    </row>
    <row r="58" spans="1:12" x14ac:dyDescent="0.25">
      <c r="A58" s="1" t="s">
        <v>85</v>
      </c>
      <c r="B58" s="1"/>
      <c r="C58" s="1"/>
      <c r="D58" s="1"/>
      <c r="E58" s="1"/>
      <c r="F58" s="5"/>
      <c r="G58" s="1"/>
      <c r="H58" s="1"/>
      <c r="I58" s="1"/>
      <c r="J58" s="1"/>
      <c r="K58" s="1"/>
      <c r="L58" s="1"/>
    </row>
    <row r="59" spans="1:12" x14ac:dyDescent="0.25">
      <c r="A59" s="1" t="s">
        <v>86</v>
      </c>
      <c r="B59" s="1"/>
      <c r="C59" s="1"/>
      <c r="D59" s="1"/>
      <c r="E59" s="1"/>
      <c r="F59" s="5"/>
      <c r="G59" s="1"/>
      <c r="H59" s="1"/>
      <c r="I59" s="1"/>
      <c r="J59" s="1"/>
      <c r="K59" s="1"/>
      <c r="L59" s="1"/>
    </row>
    <row r="60" spans="1:12" x14ac:dyDescent="0.25">
      <c r="A60" s="1" t="s">
        <v>87</v>
      </c>
      <c r="B60" s="1"/>
      <c r="C60" s="1"/>
      <c r="D60" s="1"/>
      <c r="E60" s="1"/>
      <c r="F60" s="5"/>
      <c r="G60" s="1"/>
      <c r="H60" s="1"/>
      <c r="I60" s="1"/>
      <c r="J60" s="1"/>
      <c r="K60" s="1"/>
      <c r="L60" s="1"/>
    </row>
    <row r="61" spans="1:12" x14ac:dyDescent="0.25">
      <c r="A61" s="1" t="s">
        <v>88</v>
      </c>
      <c r="B61" s="1"/>
      <c r="C61" s="1"/>
      <c r="D61" s="1"/>
      <c r="E61" s="1"/>
      <c r="F61" s="5"/>
      <c r="G61" s="1"/>
      <c r="H61" s="1"/>
      <c r="I61" s="1"/>
      <c r="J61" s="1"/>
      <c r="K61" s="1"/>
      <c r="L61" s="1"/>
    </row>
    <row r="62" spans="1:12" x14ac:dyDescent="0.25">
      <c r="A62" s="1" t="s">
        <v>89</v>
      </c>
      <c r="B62" s="1"/>
      <c r="C62" s="1"/>
      <c r="D62" s="1"/>
      <c r="E62" s="1"/>
      <c r="F62" s="5"/>
      <c r="G62" s="1"/>
      <c r="H62" s="1"/>
      <c r="I62" s="1"/>
      <c r="J62" s="1"/>
      <c r="K62" s="5"/>
      <c r="L62" s="1"/>
    </row>
    <row r="63" spans="1:12" x14ac:dyDescent="0.25">
      <c r="A63" s="1" t="s">
        <v>90</v>
      </c>
      <c r="B63" s="1"/>
      <c r="C63" s="1"/>
      <c r="D63" s="1"/>
      <c r="E63" s="1"/>
      <c r="F63" s="5"/>
      <c r="G63" s="1"/>
      <c r="H63" s="1"/>
      <c r="I63" s="1"/>
      <c r="J63" s="1"/>
      <c r="K63" s="5"/>
      <c r="L63" s="1"/>
    </row>
    <row r="64" spans="1:12" x14ac:dyDescent="0.25">
      <c r="A64" s="1" t="s">
        <v>91</v>
      </c>
      <c r="B64" s="1"/>
      <c r="C64" s="1"/>
      <c r="D64" s="1"/>
      <c r="E64" s="1"/>
      <c r="F64" s="5"/>
      <c r="G64" s="1"/>
      <c r="H64" s="1"/>
      <c r="I64" s="1"/>
      <c r="J64" s="1"/>
      <c r="K64" s="5"/>
      <c r="L64" s="1"/>
    </row>
    <row r="65" spans="1:12" x14ac:dyDescent="0.25">
      <c r="A65" s="1" t="s">
        <v>92</v>
      </c>
      <c r="B65" s="1"/>
      <c r="C65" s="1"/>
      <c r="D65" s="1"/>
      <c r="E65" s="1"/>
      <c r="F65" s="5"/>
      <c r="G65" s="1"/>
      <c r="H65" s="1"/>
      <c r="I65" s="1"/>
      <c r="J65" s="1"/>
      <c r="K65" s="5"/>
      <c r="L65" s="1"/>
    </row>
    <row r="66" spans="1:12" x14ac:dyDescent="0.25">
      <c r="A66" s="1" t="s">
        <v>93</v>
      </c>
      <c r="B66" s="1"/>
      <c r="C66" s="1"/>
      <c r="D66" s="1"/>
      <c r="E66" s="1"/>
      <c r="F66" s="5"/>
      <c r="G66" s="3"/>
      <c r="H66" s="3"/>
      <c r="I66" s="3"/>
      <c r="J66" s="3"/>
      <c r="K66" s="5"/>
      <c r="L66" s="3"/>
    </row>
    <row r="67" spans="1:12" x14ac:dyDescent="0.25">
      <c r="A67" s="1" t="s">
        <v>94</v>
      </c>
      <c r="B67" s="1"/>
      <c r="C67" s="1"/>
      <c r="D67" s="1"/>
      <c r="E67" s="1"/>
      <c r="F67" s="5"/>
      <c r="G67" s="3"/>
      <c r="H67" s="3"/>
      <c r="I67" s="3"/>
      <c r="J67" s="3"/>
      <c r="K67" s="5"/>
      <c r="L67" s="3"/>
    </row>
    <row r="68" spans="1:12" x14ac:dyDescent="0.25">
      <c r="A68" s="1" t="s">
        <v>95</v>
      </c>
      <c r="B68" s="1"/>
      <c r="C68" s="1"/>
      <c r="D68" s="1"/>
      <c r="E68" s="1"/>
      <c r="F68" s="5"/>
      <c r="G68" s="3"/>
      <c r="H68" s="3"/>
      <c r="I68" s="3"/>
      <c r="J68" s="3"/>
      <c r="K68" s="5"/>
      <c r="L68" s="3"/>
    </row>
    <row r="69" spans="1:12" x14ac:dyDescent="0.25">
      <c r="A69" s="1" t="s">
        <v>96</v>
      </c>
      <c r="B69" s="1"/>
      <c r="C69" s="1"/>
      <c r="D69" s="1"/>
      <c r="E69" s="1"/>
      <c r="F69" s="5"/>
      <c r="G69" s="3"/>
      <c r="H69" s="3"/>
      <c r="I69" s="3"/>
      <c r="J69" s="3"/>
      <c r="K69" s="5"/>
      <c r="L69" s="3"/>
    </row>
    <row r="70" spans="1:12" x14ac:dyDescent="0.25">
      <c r="A70" s="1" t="s">
        <v>97</v>
      </c>
      <c r="B70" s="1"/>
      <c r="C70" s="1"/>
      <c r="D70" s="1"/>
      <c r="E70" s="1"/>
      <c r="F70" s="5"/>
      <c r="G70" s="3"/>
      <c r="H70" s="3"/>
      <c r="I70" s="3"/>
      <c r="J70" s="3"/>
      <c r="K70" s="5"/>
      <c r="L70" s="3"/>
    </row>
    <row r="71" spans="1:12" x14ac:dyDescent="0.25">
      <c r="A71" s="1" t="s">
        <v>98</v>
      </c>
      <c r="B71" s="1"/>
      <c r="C71" s="1"/>
      <c r="D71" s="1"/>
      <c r="E71" s="1"/>
      <c r="F71" s="5"/>
      <c r="G71" s="3"/>
      <c r="H71" s="3"/>
      <c r="I71" s="3"/>
      <c r="J71" s="3"/>
      <c r="K71" s="5"/>
      <c r="L71" s="3"/>
    </row>
    <row r="72" spans="1:12" x14ac:dyDescent="0.25">
      <c r="A72" s="1" t="s">
        <v>99</v>
      </c>
      <c r="B72" s="1"/>
      <c r="C72" s="1"/>
      <c r="D72" s="1"/>
      <c r="E72" s="1"/>
      <c r="F72" s="5"/>
      <c r="G72" s="3"/>
      <c r="H72" s="3"/>
      <c r="I72" s="3"/>
      <c r="J72" s="3"/>
      <c r="K72" s="5"/>
      <c r="L72" s="3"/>
    </row>
    <row r="73" spans="1:12" x14ac:dyDescent="0.25">
      <c r="A73" s="1" t="s">
        <v>100</v>
      </c>
      <c r="B73" s="1"/>
      <c r="C73" s="1"/>
      <c r="D73" s="1"/>
      <c r="E73" s="1"/>
      <c r="F73" s="5"/>
      <c r="G73" s="3"/>
      <c r="H73" s="3"/>
      <c r="I73" s="3"/>
      <c r="J73" s="3"/>
      <c r="K73" s="5"/>
      <c r="L73" s="3"/>
    </row>
    <row r="74" spans="1:12" x14ac:dyDescent="0.25">
      <c r="A74" s="1" t="s">
        <v>101</v>
      </c>
      <c r="B74" s="1"/>
      <c r="C74" s="1"/>
      <c r="D74" s="1"/>
      <c r="E74" s="1"/>
      <c r="F74" s="5"/>
      <c r="G74" s="3"/>
      <c r="H74" s="3"/>
      <c r="I74" s="3"/>
      <c r="J74" s="3"/>
      <c r="K74" s="3"/>
      <c r="L74" s="3"/>
    </row>
    <row r="75" spans="1:12" x14ac:dyDescent="0.25">
      <c r="A75" s="1" t="s">
        <v>102</v>
      </c>
      <c r="B75" s="1"/>
      <c r="C75" s="1"/>
      <c r="D75" s="1"/>
      <c r="E75" s="1"/>
      <c r="F75" s="5"/>
      <c r="G75" s="3"/>
      <c r="H75" s="3"/>
      <c r="I75" s="3"/>
      <c r="J75" s="3"/>
      <c r="K75" s="3"/>
      <c r="L75" s="3"/>
    </row>
    <row r="76" spans="1:12" x14ac:dyDescent="0.25">
      <c r="A76" s="1" t="s">
        <v>103</v>
      </c>
      <c r="B76" s="1"/>
      <c r="C76" s="1"/>
      <c r="D76" s="1"/>
      <c r="E76" s="1"/>
      <c r="F76" s="5"/>
      <c r="G76" s="3"/>
      <c r="H76" s="3"/>
      <c r="I76" s="3"/>
      <c r="J76" s="3"/>
      <c r="K76" s="3"/>
      <c r="L76" s="3"/>
    </row>
    <row r="77" spans="1:12" x14ac:dyDescent="0.25">
      <c r="A77" s="1" t="s">
        <v>104</v>
      </c>
      <c r="B77" s="1"/>
      <c r="C77" s="1"/>
      <c r="D77" s="1"/>
      <c r="E77" s="1"/>
      <c r="F77" s="5"/>
      <c r="G77" s="3"/>
      <c r="H77" s="3"/>
      <c r="I77" s="3"/>
      <c r="J77" s="3"/>
      <c r="K77" s="3"/>
      <c r="L77" s="3"/>
    </row>
    <row r="78" spans="1:12" x14ac:dyDescent="0.25">
      <c r="A78" s="1" t="s">
        <v>105</v>
      </c>
      <c r="B78" s="1"/>
      <c r="C78" s="1"/>
      <c r="D78" s="1"/>
      <c r="E78" s="1"/>
      <c r="F78" s="5"/>
      <c r="G78" s="3"/>
      <c r="H78" s="3"/>
      <c r="I78" s="3"/>
      <c r="J78" s="3"/>
      <c r="K78" s="3"/>
      <c r="L78" s="3"/>
    </row>
    <row r="79" spans="1:12" x14ac:dyDescent="0.25">
      <c r="A79" s="1" t="s">
        <v>106</v>
      </c>
      <c r="B79" s="1"/>
      <c r="C79" s="1"/>
      <c r="D79" s="1"/>
      <c r="E79" s="1"/>
      <c r="F79" s="5"/>
      <c r="G79" s="1"/>
      <c r="H79" s="1"/>
      <c r="I79" s="1"/>
      <c r="J79" s="1"/>
      <c r="K79" s="1"/>
      <c r="L79" s="3"/>
    </row>
    <row r="80" spans="1:12" x14ac:dyDescent="0.25">
      <c r="A80" s="1" t="s">
        <v>107</v>
      </c>
      <c r="B80" s="1"/>
      <c r="C80" s="1"/>
      <c r="D80" s="1"/>
      <c r="E80" s="1"/>
      <c r="F80" s="5"/>
      <c r="G80" s="1"/>
      <c r="H80" s="1"/>
      <c r="I80" s="1"/>
      <c r="J80" s="1"/>
      <c r="K80" s="1"/>
      <c r="L80" s="3"/>
    </row>
    <row r="81" spans="1:12" x14ac:dyDescent="0.25">
      <c r="A81" s="1" t="s">
        <v>108</v>
      </c>
      <c r="B81" s="1"/>
      <c r="C81" s="1"/>
      <c r="D81" s="1"/>
      <c r="E81" s="1"/>
      <c r="F81" s="5"/>
      <c r="G81" s="1"/>
      <c r="H81" s="1"/>
      <c r="I81" s="1"/>
      <c r="J81" s="1"/>
      <c r="K81" s="1"/>
      <c r="L81" s="3"/>
    </row>
    <row r="82" spans="1:12" x14ac:dyDescent="0.25">
      <c r="A82" s="1" t="s">
        <v>109</v>
      </c>
      <c r="B82" s="1"/>
      <c r="C82" s="1"/>
      <c r="D82" s="1"/>
      <c r="E82" s="1"/>
      <c r="F82" s="5"/>
      <c r="G82" s="1"/>
      <c r="H82" s="1"/>
      <c r="I82" s="1"/>
      <c r="J82" s="1"/>
      <c r="K82" s="1"/>
      <c r="L82" s="3"/>
    </row>
    <row r="83" spans="1:12" x14ac:dyDescent="0.25">
      <c r="A83" s="1" t="s">
        <v>110</v>
      </c>
      <c r="B83" s="1"/>
      <c r="C83" s="1"/>
      <c r="D83" s="1"/>
      <c r="F83" s="6"/>
      <c r="K83" s="3"/>
      <c r="L83" s="1"/>
    </row>
    <row r="84" spans="1:12" x14ac:dyDescent="0.25">
      <c r="A84" s="1" t="s">
        <v>111</v>
      </c>
      <c r="B84" s="1"/>
      <c r="C84" s="1"/>
      <c r="D84" s="1"/>
      <c r="E84" s="1"/>
      <c r="F84" s="5"/>
      <c r="G84" s="1"/>
      <c r="H84" s="1"/>
      <c r="I84" s="1"/>
      <c r="J84" s="1"/>
      <c r="K84" s="3"/>
      <c r="L84" s="1"/>
    </row>
    <row r="85" spans="1:12" x14ac:dyDescent="0.25">
      <c r="A85" s="1" t="s">
        <v>112</v>
      </c>
      <c r="B85" s="1"/>
      <c r="C85" s="1"/>
      <c r="D85" s="1"/>
      <c r="E85" s="1"/>
      <c r="F85" s="5"/>
      <c r="G85" s="1"/>
      <c r="H85" s="1"/>
      <c r="I85" s="1"/>
      <c r="J85" s="1"/>
      <c r="K85" s="3"/>
      <c r="L85" s="1"/>
    </row>
    <row r="86" spans="1:12" x14ac:dyDescent="0.25">
      <c r="A86" s="1" t="s">
        <v>113</v>
      </c>
      <c r="B86" s="1"/>
      <c r="C86" s="1"/>
      <c r="D86" s="1"/>
      <c r="E86" s="1"/>
      <c r="F86" s="5"/>
      <c r="G86" s="1"/>
      <c r="H86" s="1"/>
      <c r="I86" s="1"/>
      <c r="J86" s="1"/>
      <c r="K86" s="1"/>
      <c r="L86" s="1"/>
    </row>
    <row r="87" spans="1:12" x14ac:dyDescent="0.25">
      <c r="A87" s="1" t="s">
        <v>114</v>
      </c>
      <c r="B87" s="1"/>
      <c r="C87" s="1"/>
      <c r="D87" s="1"/>
      <c r="E87" s="1"/>
      <c r="F87" s="5"/>
      <c r="G87" s="1"/>
      <c r="H87" s="1"/>
      <c r="I87" s="1"/>
      <c r="J87" s="1"/>
      <c r="K87" s="1"/>
      <c r="L87" s="1"/>
    </row>
    <row r="88" spans="1:12" x14ac:dyDescent="0.25">
      <c r="A88" s="1" t="s">
        <v>115</v>
      </c>
      <c r="B88" s="1"/>
      <c r="C88" s="1"/>
      <c r="D88" s="1"/>
      <c r="E88" s="1"/>
      <c r="F88" s="5"/>
      <c r="G88" s="1"/>
      <c r="H88" s="1"/>
      <c r="I88" s="1"/>
      <c r="J88" s="1"/>
      <c r="K88" s="1"/>
      <c r="L88" s="1"/>
    </row>
    <row r="89" spans="1:12" x14ac:dyDescent="0.25">
      <c r="A89" s="1" t="s">
        <v>116</v>
      </c>
      <c r="B89" s="1"/>
      <c r="C89" s="1"/>
      <c r="D89" s="1"/>
      <c r="E89" s="1"/>
      <c r="F89" s="5"/>
      <c r="G89" s="1"/>
      <c r="H89" s="1"/>
      <c r="I89" s="1"/>
      <c r="J89" s="1"/>
      <c r="K89" s="1"/>
      <c r="L89" s="1"/>
    </row>
    <row r="90" spans="1:12" x14ac:dyDescent="0.25">
      <c r="A90" s="1" t="s">
        <v>117</v>
      </c>
      <c r="B90" s="1"/>
      <c r="C90" s="1"/>
      <c r="D90" s="1"/>
      <c r="E90" s="1"/>
      <c r="F90" s="5"/>
      <c r="G90" s="1"/>
      <c r="H90" s="1"/>
      <c r="I90" s="1"/>
      <c r="J90" s="1"/>
      <c r="K90" s="1"/>
      <c r="L90" s="1"/>
    </row>
    <row r="91" spans="1:12" x14ac:dyDescent="0.25">
      <c r="A91" s="1" t="s">
        <v>118</v>
      </c>
      <c r="B91" s="1"/>
      <c r="C91" s="1"/>
      <c r="D91" s="1"/>
      <c r="E91" s="1"/>
      <c r="F91" s="5"/>
      <c r="G91" s="1"/>
      <c r="H91" s="1"/>
      <c r="I91" s="1"/>
      <c r="J91" s="1"/>
      <c r="K91" s="1"/>
      <c r="L91" s="1"/>
    </row>
    <row r="92" spans="1:12" x14ac:dyDescent="0.25">
      <c r="A92" s="1" t="s">
        <v>119</v>
      </c>
      <c r="B92" s="1"/>
      <c r="C92" s="1"/>
      <c r="D92" s="1"/>
      <c r="E92" s="1"/>
      <c r="F92" s="5"/>
      <c r="G92" s="1"/>
      <c r="H92" s="1"/>
      <c r="I92" s="1"/>
      <c r="J92" s="1"/>
      <c r="K92" s="1"/>
      <c r="L92" s="1"/>
    </row>
    <row r="93" spans="1:12" x14ac:dyDescent="0.25">
      <c r="A93" s="1" t="s">
        <v>120</v>
      </c>
      <c r="B93" s="1"/>
      <c r="C93" s="1"/>
      <c r="D93" s="1"/>
      <c r="E93" s="1"/>
      <c r="F93" s="5"/>
      <c r="G93" s="1"/>
      <c r="H93" s="1"/>
      <c r="I93" s="1"/>
      <c r="J93" s="1"/>
      <c r="K93" s="1"/>
      <c r="L93" s="1"/>
    </row>
    <row r="94" spans="1:12" x14ac:dyDescent="0.25">
      <c r="A94" s="1" t="s">
        <v>121</v>
      </c>
      <c r="B94" s="1"/>
      <c r="C94" s="1"/>
      <c r="D94" s="1"/>
      <c r="E94" s="1"/>
      <c r="F94" s="5"/>
      <c r="G94" s="1"/>
      <c r="H94" s="1"/>
      <c r="I94" s="1"/>
      <c r="J94" s="1"/>
      <c r="K94" s="1"/>
      <c r="L94" s="1"/>
    </row>
    <row r="95" spans="1:12" x14ac:dyDescent="0.25">
      <c r="A95" s="1" t="s">
        <v>122</v>
      </c>
      <c r="B95" s="1"/>
      <c r="C95" s="1"/>
      <c r="D95" s="1"/>
      <c r="E95" s="1"/>
      <c r="F95" s="6"/>
      <c r="G95" s="1"/>
      <c r="H95" s="1"/>
      <c r="I95" s="1"/>
      <c r="J95" s="1"/>
    </row>
    <row r="96" spans="1:12" x14ac:dyDescent="0.25">
      <c r="A96" s="1" t="s">
        <v>123</v>
      </c>
      <c r="B96" s="1"/>
      <c r="C96" s="1"/>
      <c r="D96" s="1"/>
      <c r="E96" s="1"/>
      <c r="F96" s="5"/>
      <c r="G96" s="1"/>
      <c r="H96" s="1"/>
      <c r="I96" s="1"/>
      <c r="J96" s="1"/>
      <c r="K96" s="1"/>
      <c r="L96" s="1"/>
    </row>
    <row r="97" spans="1:12" x14ac:dyDescent="0.25">
      <c r="A97" s="1" t="s">
        <v>124</v>
      </c>
      <c r="B97" s="1"/>
      <c r="C97" s="1"/>
      <c r="D97" s="1"/>
      <c r="E97" s="1"/>
      <c r="F97" s="5"/>
      <c r="G97" s="1"/>
      <c r="H97" s="1"/>
      <c r="I97" s="1"/>
      <c r="J97" s="1"/>
      <c r="K97" s="1"/>
      <c r="L97" s="1"/>
    </row>
    <row r="98" spans="1:12" x14ac:dyDescent="0.25">
      <c r="A98" s="1" t="s">
        <v>125</v>
      </c>
      <c r="B98" s="1"/>
      <c r="C98" s="1"/>
      <c r="D98" s="1"/>
      <c r="E98" s="1"/>
      <c r="F98" s="5"/>
      <c r="G98" s="1"/>
      <c r="H98" s="1"/>
      <c r="I98" s="1"/>
      <c r="J98" s="1"/>
      <c r="K98" s="1"/>
      <c r="L98" s="1"/>
    </row>
    <row r="99" spans="1:12" x14ac:dyDescent="0.25">
      <c r="A99" s="1" t="s">
        <v>126</v>
      </c>
      <c r="B99" s="1"/>
      <c r="C99" s="1"/>
      <c r="D99" s="1"/>
      <c r="E99" s="1"/>
      <c r="F99" s="5"/>
      <c r="G99" s="1"/>
      <c r="H99" s="1"/>
      <c r="I99" s="1"/>
      <c r="J99" s="1"/>
      <c r="K99" s="1"/>
      <c r="L99" s="1"/>
    </row>
  </sheetData>
  <mergeCells count="11">
    <mergeCell ref="A1:A3"/>
    <mergeCell ref="B1:B3"/>
    <mergeCell ref="C1:C3"/>
    <mergeCell ref="D1:D3"/>
    <mergeCell ref="E1:E3"/>
    <mergeCell ref="F1:L1"/>
    <mergeCell ref="F2:F3"/>
    <mergeCell ref="G2:I2"/>
    <mergeCell ref="J2:J3"/>
    <mergeCell ref="K2:K3"/>
    <mergeCell ref="L2:L3"/>
  </mergeCells>
  <phoneticPr fontId="2"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8121046-F673-4C2C-80FE-C49ECA86C7AC}">
          <x14:formula1>
            <xm:f>Codes!$B$2:$B$3</xm:f>
          </x14:formula1>
          <xm:sqref>E4:E28 E32:E37 E97:E99</xm:sqref>
        </x14:dataValidation>
        <x14:dataValidation type="list" allowBlank="1" showInputMessage="1" showErrorMessage="1" xr:uid="{3F0A941D-87A8-42A9-9967-68A9FCE2E94D}">
          <x14:formula1>
            <xm:f>Codes!$A$2:$A$16</xm:f>
          </x14:formula1>
          <xm:sqref>D4:D99</xm:sqref>
        </x14:dataValidation>
        <x14:dataValidation type="list" allowBlank="1" showInputMessage="1" showErrorMessage="1" xr:uid="{CEBC2855-A708-4CFC-AF28-6FDD1D57E1BD}">
          <x14:formula1>
            <xm:f>'MHI -Codes'!$A$2:$A$26</xm:f>
          </x14:formula1>
          <xm:sqref>B4:C99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0778E-2D14-4A87-93CC-73815A8EB119}">
  <sheetPr>
    <tabColor rgb="FFCC66FF"/>
  </sheetPr>
  <dimension ref="A1:J64"/>
  <sheetViews>
    <sheetView workbookViewId="0">
      <selection activeCell="P7" sqref="P7"/>
    </sheetView>
  </sheetViews>
  <sheetFormatPr defaultRowHeight="15" x14ac:dyDescent="0.25"/>
  <sheetData>
    <row r="1" spans="1:1" x14ac:dyDescent="0.25">
      <c r="A1" s="7" t="s">
        <v>127</v>
      </c>
    </row>
    <row r="45" spans="1:10" x14ac:dyDescent="0.25">
      <c r="A45" s="7" t="s">
        <v>128</v>
      </c>
      <c r="J45" s="7" t="s">
        <v>129</v>
      </c>
    </row>
    <row r="62" spans="1:9" x14ac:dyDescent="0.25">
      <c r="A62" s="7" t="s">
        <v>130</v>
      </c>
    </row>
    <row r="63" spans="1:9" x14ac:dyDescent="0.25">
      <c r="A63" t="s">
        <v>131</v>
      </c>
    </row>
    <row r="64" spans="1:9" x14ac:dyDescent="0.25">
      <c r="I64" s="20"/>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5A003-900C-4A3E-BD7D-7DF6F9B419AA}">
  <sheetPr>
    <tabColor theme="2" tint="-0.499984740745262"/>
  </sheetPr>
  <dimension ref="A1:G67"/>
  <sheetViews>
    <sheetView topLeftCell="A57" workbookViewId="0">
      <selection activeCell="A11" sqref="A11"/>
    </sheetView>
  </sheetViews>
  <sheetFormatPr defaultColWidth="8.7109375" defaultRowHeight="15" x14ac:dyDescent="0.25"/>
  <cols>
    <col min="1" max="1" width="46.5703125" customWidth="1"/>
    <col min="2" max="5" width="10.85546875" customWidth="1"/>
  </cols>
  <sheetData>
    <row r="1" spans="1:5" x14ac:dyDescent="0.25">
      <c r="B1" s="13"/>
      <c r="C1" s="13"/>
      <c r="D1" s="33" t="s">
        <v>132</v>
      </c>
      <c r="E1" s="33"/>
    </row>
    <row r="2" spans="1:5" x14ac:dyDescent="0.25">
      <c r="A2" t="s">
        <v>133</v>
      </c>
      <c r="B2" s="12" t="s">
        <v>134</v>
      </c>
      <c r="C2" s="12" t="s">
        <v>135</v>
      </c>
      <c r="D2" s="12" t="s">
        <v>134</v>
      </c>
      <c r="E2" s="12" t="s">
        <v>135</v>
      </c>
    </row>
    <row r="3" spans="1:5" x14ac:dyDescent="0.25">
      <c r="A3" t="s">
        <v>136</v>
      </c>
      <c r="B3">
        <f>SUM('coded MHI'!E4:E99)</f>
        <v>0</v>
      </c>
      <c r="C3" s="14" t="str">
        <f>CONCATENATE(INT(B3/60),"h ",((B3/60-INT(B3/60)))*60,"min")</f>
        <v>0h 0min</v>
      </c>
      <c r="D3">
        <f>B3</f>
        <v>0</v>
      </c>
      <c r="E3" s="14" t="str">
        <f>CONCATENATE(INT(D3/60),"h ",((D3/60-INT(D3/60)))*60,"min")</f>
        <v>0h 0min</v>
      </c>
    </row>
    <row r="4" spans="1:5" x14ac:dyDescent="0.25">
      <c r="A4" t="s">
        <v>137</v>
      </c>
      <c r="B4">
        <f>1440-B3</f>
        <v>1440</v>
      </c>
      <c r="C4" s="14" t="str">
        <f>CONCATENATE(INT(B4/60),"h ",((B4/60-INT(B4/60)))*60,"min")</f>
        <v>24h 0min</v>
      </c>
      <c r="D4">
        <f>B4-D5</f>
        <v>1440</v>
      </c>
      <c r="E4" s="14" t="str">
        <f>CONCATENATE(INT(D4/60),"h ",((D4/60-INT(D4/60)))*60,"min")</f>
        <v>24h 0min</v>
      </c>
    </row>
    <row r="5" spans="1:5" x14ac:dyDescent="0.25">
      <c r="A5" t="s">
        <v>138</v>
      </c>
      <c r="B5">
        <f>B50</f>
        <v>0</v>
      </c>
      <c r="C5" s="14" t="str">
        <f>CONCATENATE(INT(B5/60),"h ",((B5/60-INT(B5/60)))*60,"min")</f>
        <v>0h 0min</v>
      </c>
      <c r="D5">
        <f>B5</f>
        <v>0</v>
      </c>
      <c r="E5" s="14" t="str">
        <f>CONCATENATE(INT(D5/60),"h ",((D5/60-INT(D5/60)))*60,"min")</f>
        <v>0h 0min</v>
      </c>
    </row>
    <row r="6" spans="1:5" x14ac:dyDescent="0.25">
      <c r="C6" s="14"/>
      <c r="E6" s="14"/>
    </row>
    <row r="7" spans="1:5" x14ac:dyDescent="0.25">
      <c r="A7" s="7" t="s">
        <v>128</v>
      </c>
      <c r="B7" s="32" t="s">
        <v>139</v>
      </c>
      <c r="C7" s="32"/>
    </row>
    <row r="8" spans="1:5" x14ac:dyDescent="0.25">
      <c r="B8" s="12" t="s">
        <v>134</v>
      </c>
      <c r="C8" s="12" t="s">
        <v>135</v>
      </c>
    </row>
    <row r="9" spans="1:5" x14ac:dyDescent="0.25">
      <c r="A9" t="s">
        <v>140</v>
      </c>
      <c r="B9">
        <f>SUM('coded MHI'!F4:F99)</f>
        <v>0</v>
      </c>
      <c r="C9" s="14" t="str">
        <f>CONCATENATE(INT(B9/60),"h ",((B9/60-INT(B9/60)))*60,"min")</f>
        <v>0h 0min</v>
      </c>
    </row>
    <row r="10" spans="1:5" x14ac:dyDescent="0.25">
      <c r="A10" t="s">
        <v>141</v>
      </c>
      <c r="B10">
        <f>SUM('coded MHI'!G4:G99)</f>
        <v>0</v>
      </c>
      <c r="C10" s="14" t="str">
        <f t="shared" ref="C10:C25" si="0">CONCATENATE(INT(B10/60),"h ",((B10/60-INT(B10/60)))*60,"min")</f>
        <v>0h 0min</v>
      </c>
    </row>
    <row r="11" spans="1:5" x14ac:dyDescent="0.25">
      <c r="A11" t="s">
        <v>142</v>
      </c>
      <c r="B11">
        <f>SUM('coded MHI'!H4:H99)</f>
        <v>0</v>
      </c>
      <c r="C11" s="14" t="str">
        <f t="shared" si="0"/>
        <v>0h 0min</v>
      </c>
    </row>
    <row r="12" spans="1:5" x14ac:dyDescent="0.25">
      <c r="A12" t="s">
        <v>143</v>
      </c>
      <c r="B12">
        <f>SUM('coded MHI'!M4:M99)</f>
        <v>0</v>
      </c>
      <c r="C12" s="14" t="str">
        <f t="shared" si="0"/>
        <v>0h 0min</v>
      </c>
    </row>
    <row r="13" spans="1:5" ht="15.95" customHeight="1" x14ac:dyDescent="0.25">
      <c r="A13" s="11" t="s">
        <v>144</v>
      </c>
      <c r="B13">
        <f>SUM('coded MHI'!K4:K99)</f>
        <v>0</v>
      </c>
      <c r="C13" s="14" t="str">
        <f t="shared" si="0"/>
        <v>0h 0min</v>
      </c>
    </row>
    <row r="14" spans="1:5" ht="15.95" customHeight="1" x14ac:dyDescent="0.25">
      <c r="A14" s="11" t="s">
        <v>145</v>
      </c>
      <c r="B14">
        <f>SUM('coded MHI'!J4:J99)</f>
        <v>0</v>
      </c>
      <c r="C14" s="14" t="str">
        <f t="shared" si="0"/>
        <v>0h 0min</v>
      </c>
    </row>
    <row r="15" spans="1:5" ht="14.1" customHeight="1" x14ac:dyDescent="0.25">
      <c r="A15" s="11"/>
      <c r="C15" s="14"/>
    </row>
    <row r="16" spans="1:5" x14ac:dyDescent="0.25">
      <c r="C16" s="14"/>
    </row>
    <row r="17" spans="1:7" x14ac:dyDescent="0.25">
      <c r="A17" s="7" t="s">
        <v>129</v>
      </c>
      <c r="B17" s="32" t="s">
        <v>146</v>
      </c>
      <c r="C17" s="32"/>
      <c r="D17" s="32"/>
      <c r="E17" s="32"/>
    </row>
    <row r="18" spans="1:7" x14ac:dyDescent="0.25">
      <c r="A18" s="7"/>
      <c r="B18" s="12" t="s">
        <v>134</v>
      </c>
      <c r="C18" s="12" t="s">
        <v>135</v>
      </c>
      <c r="D18" s="13"/>
      <c r="E18" s="13"/>
    </row>
    <row r="19" spans="1:7" x14ac:dyDescent="0.25">
      <c r="A19" t="s">
        <v>147</v>
      </c>
      <c r="B19">
        <f>15*COUNTIF('coded MHI'!D4:D99,1)</f>
        <v>0</v>
      </c>
      <c r="C19" s="14" t="str">
        <f t="shared" si="0"/>
        <v>0h 0min</v>
      </c>
      <c r="E19" s="14"/>
    </row>
    <row r="20" spans="1:7" x14ac:dyDescent="0.25">
      <c r="A20" t="s">
        <v>148</v>
      </c>
      <c r="B20">
        <f>15*COUNTIF('coded MHI'!D4:D99,2)</f>
        <v>0</v>
      </c>
      <c r="C20" s="14" t="str">
        <f t="shared" si="0"/>
        <v>0h 0min</v>
      </c>
      <c r="E20" s="14"/>
    </row>
    <row r="21" spans="1:7" x14ac:dyDescent="0.25">
      <c r="A21" t="s">
        <v>149</v>
      </c>
      <c r="B21">
        <f>15*COUNTIF('coded MHI'!D4:D99,3)</f>
        <v>0</v>
      </c>
      <c r="C21" s="14" t="str">
        <f t="shared" si="0"/>
        <v>0h 0min</v>
      </c>
      <c r="E21" s="14"/>
    </row>
    <row r="22" spans="1:7" x14ac:dyDescent="0.25">
      <c r="A22" t="s">
        <v>150</v>
      </c>
      <c r="B22">
        <f>15*COUNTIF('coded MHI'!D4:D99,4)</f>
        <v>0</v>
      </c>
      <c r="C22" s="14" t="str">
        <f t="shared" si="0"/>
        <v>0h 0min</v>
      </c>
      <c r="E22" s="14"/>
    </row>
    <row r="23" spans="1:7" x14ac:dyDescent="0.25">
      <c r="A23" t="s">
        <v>151</v>
      </c>
      <c r="B23">
        <f>15*COUNTIF('coded MHI'!D4:D99,5)</f>
        <v>0</v>
      </c>
      <c r="C23" s="14" t="str">
        <f t="shared" si="0"/>
        <v>0h 0min</v>
      </c>
      <c r="E23" s="14"/>
    </row>
    <row r="24" spans="1:7" x14ac:dyDescent="0.25">
      <c r="A24" t="s">
        <v>152</v>
      </c>
      <c r="B24">
        <f>15*COUNTIF('coded MHI'!D4:D99,6)</f>
        <v>0</v>
      </c>
      <c r="C24" s="14" t="str">
        <f t="shared" si="0"/>
        <v>0h 0min</v>
      </c>
      <c r="E24" s="14"/>
    </row>
    <row r="25" spans="1:7" x14ac:dyDescent="0.25">
      <c r="A25" t="s">
        <v>153</v>
      </c>
      <c r="B25">
        <f>15*COUNTIF('coded MHI'!D4:D99,"&gt;6")</f>
        <v>0</v>
      </c>
      <c r="C25" s="14" t="str">
        <f t="shared" si="0"/>
        <v>0h 0min</v>
      </c>
      <c r="E25" s="14"/>
    </row>
    <row r="27" spans="1:7" x14ac:dyDescent="0.25">
      <c r="A27" s="7" t="s">
        <v>127</v>
      </c>
    </row>
    <row r="28" spans="1:7" x14ac:dyDescent="0.25">
      <c r="B28" s="32" t="s">
        <v>154</v>
      </c>
      <c r="C28" s="32"/>
      <c r="D28" s="32" t="s">
        <v>155</v>
      </c>
      <c r="E28" s="32"/>
      <c r="F28" s="32" t="s">
        <v>156</v>
      </c>
      <c r="G28" s="32"/>
    </row>
    <row r="29" spans="1:7" x14ac:dyDescent="0.25">
      <c r="B29" s="12" t="s">
        <v>134</v>
      </c>
      <c r="C29" s="12" t="s">
        <v>135</v>
      </c>
      <c r="D29" s="12" t="s">
        <v>134</v>
      </c>
      <c r="E29" s="12" t="s">
        <v>135</v>
      </c>
      <c r="F29" s="12" t="s">
        <v>134</v>
      </c>
      <c r="G29" s="12" t="s">
        <v>135</v>
      </c>
    </row>
    <row r="30" spans="1:7" ht="30" x14ac:dyDescent="0.25">
      <c r="A30" s="15" t="s">
        <v>157</v>
      </c>
      <c r="B30">
        <f>15*COUNTIF('coded MHI'!$B$4:$B$99,'MHI -Codes'!A2)</f>
        <v>0</v>
      </c>
      <c r="C30" s="14" t="str">
        <f t="shared" ref="C30:C54" si="1">CONCATENATE(INT(B30/60),"h ",((B30/60-INT(B30/60)))*60,"min")</f>
        <v>0h 0min</v>
      </c>
      <c r="D30">
        <f>15*COUNTIF('coded MHI'!$C$4:$C$99,'MHI -Codes'!A2)</f>
        <v>0</v>
      </c>
      <c r="E30" s="14" t="str">
        <f>CONCATENATE(INT(D30/60),"h ",((D30/60-INT(D30/60)))*60,"min")</f>
        <v>0h 0min</v>
      </c>
      <c r="F30">
        <f>SUM(B30,D30)</f>
        <v>0</v>
      </c>
      <c r="G30" s="14" t="str">
        <f>CONCATENATE(INT(F30/60),"h ",((F30/60-INT(F30/60)))*60,"min")</f>
        <v>0h 0min</v>
      </c>
    </row>
    <row r="31" spans="1:7" x14ac:dyDescent="0.25">
      <c r="A31" s="15" t="s">
        <v>158</v>
      </c>
      <c r="B31">
        <f>15*COUNTIF('coded MHI'!$B$4:$B$99,'MHI -Codes'!A3)</f>
        <v>0</v>
      </c>
      <c r="C31" s="14" t="str">
        <f t="shared" si="1"/>
        <v>0h 0min</v>
      </c>
      <c r="D31">
        <f>15*COUNTIF('coded MHI'!$C$4:$C$99,'MHI -Codes'!A3)</f>
        <v>0</v>
      </c>
      <c r="E31" s="14" t="str">
        <f t="shared" ref="E31:G54" si="2">CONCATENATE(INT(D31/60),"h ",((D31/60-INT(D31/60)))*60,"min")</f>
        <v>0h 0min</v>
      </c>
      <c r="F31">
        <f t="shared" ref="F31:F54" si="3">SUM(B31,D31)</f>
        <v>0</v>
      </c>
      <c r="G31" s="14" t="str">
        <f t="shared" si="2"/>
        <v>0h 0min</v>
      </c>
    </row>
    <row r="32" spans="1:7" x14ac:dyDescent="0.25">
      <c r="A32" s="15" t="s">
        <v>159</v>
      </c>
      <c r="B32">
        <f>15*COUNTIF('coded MHI'!$B$4:$B$99,'MHI -Codes'!A4)</f>
        <v>0</v>
      </c>
      <c r="C32" s="14" t="str">
        <f t="shared" si="1"/>
        <v>0h 0min</v>
      </c>
      <c r="D32">
        <f>15*COUNTIF('coded MHI'!$C$4:$C$99,'MHI -Codes'!A4)</f>
        <v>0</v>
      </c>
      <c r="E32" s="14" t="str">
        <f t="shared" si="2"/>
        <v>0h 0min</v>
      </c>
      <c r="F32">
        <f t="shared" si="3"/>
        <v>0</v>
      </c>
      <c r="G32" s="14" t="str">
        <f t="shared" si="2"/>
        <v>0h 0min</v>
      </c>
    </row>
    <row r="33" spans="1:7" ht="30" x14ac:dyDescent="0.25">
      <c r="A33" s="16" t="s">
        <v>160</v>
      </c>
      <c r="B33" s="17">
        <f>15*COUNTIF('coded MHI'!$B$4:$B$99,'MHI -Codes'!A5)</f>
        <v>0</v>
      </c>
      <c r="C33" s="14" t="str">
        <f t="shared" si="1"/>
        <v>0h 0min</v>
      </c>
      <c r="D33">
        <f>15*COUNTIF('coded MHI'!$C$4:$C$99,'MHI -Codes'!A5)</f>
        <v>0</v>
      </c>
      <c r="E33" s="14" t="str">
        <f t="shared" si="2"/>
        <v>0h 0min</v>
      </c>
      <c r="F33">
        <f t="shared" si="3"/>
        <v>0</v>
      </c>
      <c r="G33" s="14" t="str">
        <f t="shared" si="2"/>
        <v>0h 0min</v>
      </c>
    </row>
    <row r="34" spans="1:7" x14ac:dyDescent="0.25">
      <c r="A34" s="16" t="s">
        <v>161</v>
      </c>
      <c r="B34" s="17">
        <f>15*COUNTIF('coded MHI'!$B$4:$B$99,'MHI -Codes'!A6)</f>
        <v>0</v>
      </c>
      <c r="C34" s="14" t="str">
        <f t="shared" si="1"/>
        <v>0h 0min</v>
      </c>
      <c r="D34">
        <f>15*COUNTIF('coded MHI'!$C$4:$C$99,'MHI -Codes'!A6)</f>
        <v>0</v>
      </c>
      <c r="E34" s="14" t="str">
        <f t="shared" si="2"/>
        <v>0h 0min</v>
      </c>
      <c r="F34">
        <f t="shared" si="3"/>
        <v>0</v>
      </c>
      <c r="G34" s="14" t="str">
        <f t="shared" si="2"/>
        <v>0h 0min</v>
      </c>
    </row>
    <row r="35" spans="1:7" ht="30" x14ac:dyDescent="0.25">
      <c r="A35" s="16" t="s">
        <v>162</v>
      </c>
      <c r="B35" s="17">
        <f>15*COUNTIF('coded MHI'!$B$4:$B$99,'MHI -Codes'!A7)</f>
        <v>0</v>
      </c>
      <c r="C35" s="14" t="str">
        <f t="shared" si="1"/>
        <v>0h 0min</v>
      </c>
      <c r="D35">
        <f>15*COUNTIF('coded MHI'!$C$4:$C$99,'MHI -Codes'!A7)</f>
        <v>0</v>
      </c>
      <c r="E35" s="14" t="str">
        <f t="shared" si="2"/>
        <v>0h 0min</v>
      </c>
      <c r="F35">
        <f t="shared" si="3"/>
        <v>0</v>
      </c>
      <c r="G35" s="14" t="str">
        <f t="shared" si="2"/>
        <v>0h 0min</v>
      </c>
    </row>
    <row r="36" spans="1:7" ht="30" x14ac:dyDescent="0.25">
      <c r="A36" s="16" t="s">
        <v>163</v>
      </c>
      <c r="B36" s="17">
        <f>15*COUNTIF('coded MHI'!$B$4:$B$99,'MHI -Codes'!A8)</f>
        <v>0</v>
      </c>
      <c r="C36" s="14" t="str">
        <f t="shared" si="1"/>
        <v>0h 0min</v>
      </c>
      <c r="D36">
        <f>15*COUNTIF('coded MHI'!$C$4:$C$99,'MHI -Codes'!A8)</f>
        <v>0</v>
      </c>
      <c r="E36" s="14" t="str">
        <f t="shared" si="2"/>
        <v>0h 0min</v>
      </c>
      <c r="F36">
        <f t="shared" si="3"/>
        <v>0</v>
      </c>
      <c r="G36" s="14" t="str">
        <f t="shared" si="2"/>
        <v>0h 0min</v>
      </c>
    </row>
    <row r="37" spans="1:7" x14ac:dyDescent="0.25">
      <c r="A37" s="16" t="s">
        <v>164</v>
      </c>
      <c r="B37" s="17">
        <f>15*COUNTIF('coded MHI'!$B$4:$B$99,'MHI -Codes'!A9)</f>
        <v>0</v>
      </c>
      <c r="C37" s="14" t="str">
        <f t="shared" si="1"/>
        <v>0h 0min</v>
      </c>
      <c r="D37">
        <f>15*COUNTIF('coded MHI'!$C$4:$C$99,'MHI -Codes'!A9)</f>
        <v>0</v>
      </c>
      <c r="E37" s="14" t="str">
        <f t="shared" si="2"/>
        <v>0h 0min</v>
      </c>
      <c r="F37">
        <f t="shared" si="3"/>
        <v>0</v>
      </c>
      <c r="G37" s="14" t="str">
        <f t="shared" si="2"/>
        <v>0h 0min</v>
      </c>
    </row>
    <row r="38" spans="1:7" x14ac:dyDescent="0.25">
      <c r="A38" s="16" t="s">
        <v>165</v>
      </c>
      <c r="B38" s="17">
        <f>15*COUNTIF('coded MHI'!$B$4:$B$99,'MHI -Codes'!A10)</f>
        <v>0</v>
      </c>
      <c r="C38" s="14" t="str">
        <f t="shared" si="1"/>
        <v>0h 0min</v>
      </c>
      <c r="D38">
        <f>15*COUNTIF('coded MHI'!$C$4:$C$99,'MHI -Codes'!A10)</f>
        <v>0</v>
      </c>
      <c r="E38" s="14" t="str">
        <f t="shared" si="2"/>
        <v>0h 0min</v>
      </c>
      <c r="F38">
        <f t="shared" si="3"/>
        <v>0</v>
      </c>
      <c r="G38" s="14" t="str">
        <f t="shared" si="2"/>
        <v>0h 0min</v>
      </c>
    </row>
    <row r="39" spans="1:7" x14ac:dyDescent="0.25">
      <c r="A39" s="16" t="s">
        <v>166</v>
      </c>
      <c r="B39" s="17">
        <f>15*COUNTIF('coded MHI'!$B$4:$B$99,'MHI -Codes'!A11)</f>
        <v>0</v>
      </c>
      <c r="C39" s="14" t="str">
        <f t="shared" si="1"/>
        <v>0h 0min</v>
      </c>
      <c r="D39">
        <f>15*COUNTIF('coded MHI'!$C$4:$C$99,'MHI -Codes'!A11)</f>
        <v>0</v>
      </c>
      <c r="E39" s="14" t="str">
        <f t="shared" si="2"/>
        <v>0h 0min</v>
      </c>
      <c r="F39">
        <f t="shared" si="3"/>
        <v>0</v>
      </c>
      <c r="G39" s="14" t="str">
        <f t="shared" si="2"/>
        <v>0h 0min</v>
      </c>
    </row>
    <row r="40" spans="1:7" ht="30" x14ac:dyDescent="0.25">
      <c r="A40" s="18" t="s">
        <v>167</v>
      </c>
      <c r="B40" s="19">
        <f>15*COUNTIF('coded MHI'!$B$4:$B$99,'MHI -Codes'!A12)</f>
        <v>0</v>
      </c>
      <c r="C40" s="14" t="str">
        <f t="shared" si="1"/>
        <v>0h 0min</v>
      </c>
      <c r="D40">
        <f>15*COUNTIF('coded MHI'!$C$4:$C$99,'MHI -Codes'!A12)</f>
        <v>0</v>
      </c>
      <c r="E40" s="14" t="str">
        <f t="shared" si="2"/>
        <v>0h 0min</v>
      </c>
      <c r="F40">
        <f t="shared" si="3"/>
        <v>0</v>
      </c>
      <c r="G40" s="14" t="str">
        <f t="shared" si="2"/>
        <v>0h 0min</v>
      </c>
    </row>
    <row r="41" spans="1:7" ht="30" x14ac:dyDescent="0.25">
      <c r="A41" s="18" t="s">
        <v>168</v>
      </c>
      <c r="B41" s="19">
        <f>15*COUNTIF('coded MHI'!$B$4:$B$99,'MHI -Codes'!A13)</f>
        <v>0</v>
      </c>
      <c r="C41" s="14" t="str">
        <f t="shared" si="1"/>
        <v>0h 0min</v>
      </c>
      <c r="D41">
        <f>15*COUNTIF('coded MHI'!$C$4:$C$99,'MHI -Codes'!A13)</f>
        <v>0</v>
      </c>
      <c r="E41" s="14" t="str">
        <f t="shared" si="2"/>
        <v>0h 0min</v>
      </c>
      <c r="F41">
        <f t="shared" si="3"/>
        <v>0</v>
      </c>
      <c r="G41" s="14" t="str">
        <f t="shared" si="2"/>
        <v>0h 0min</v>
      </c>
    </row>
    <row r="42" spans="1:7" x14ac:dyDescent="0.25">
      <c r="A42" s="15" t="s">
        <v>169</v>
      </c>
      <c r="B42">
        <f>15*COUNTIF('coded MHI'!$B$4:$B$99,'MHI -Codes'!A14)</f>
        <v>0</v>
      </c>
      <c r="C42" s="14" t="str">
        <f t="shared" si="1"/>
        <v>0h 0min</v>
      </c>
      <c r="D42">
        <f>15*COUNTIF('coded MHI'!$C$4:$C$99,'MHI -Codes'!A14)</f>
        <v>0</v>
      </c>
      <c r="E42" s="14" t="str">
        <f t="shared" si="2"/>
        <v>0h 0min</v>
      </c>
      <c r="F42">
        <f t="shared" si="3"/>
        <v>0</v>
      </c>
      <c r="G42" s="14" t="str">
        <f t="shared" si="2"/>
        <v>0h 0min</v>
      </c>
    </row>
    <row r="43" spans="1:7" x14ac:dyDescent="0.25">
      <c r="A43" s="15" t="s">
        <v>170</v>
      </c>
      <c r="B43">
        <f>15*COUNTIF('coded MHI'!$B$4:$B$99,'MHI -Codes'!A15)</f>
        <v>0</v>
      </c>
      <c r="C43" s="14" t="str">
        <f t="shared" si="1"/>
        <v>0h 0min</v>
      </c>
      <c r="D43">
        <f>15*COUNTIF('coded MHI'!$C$4:$C$99,'MHI -Codes'!A15)</f>
        <v>0</v>
      </c>
      <c r="E43" s="14" t="str">
        <f t="shared" si="2"/>
        <v>0h 0min</v>
      </c>
      <c r="F43">
        <f t="shared" si="3"/>
        <v>0</v>
      </c>
      <c r="G43" s="14" t="str">
        <f t="shared" si="2"/>
        <v>0h 0min</v>
      </c>
    </row>
    <row r="44" spans="1:7" ht="30" x14ac:dyDescent="0.25">
      <c r="A44" s="15" t="s">
        <v>171</v>
      </c>
      <c r="B44">
        <f>15*COUNTIF('coded MHI'!$B$4:$B$99,'MHI -Codes'!A16)</f>
        <v>0</v>
      </c>
      <c r="C44" s="14" t="str">
        <f t="shared" si="1"/>
        <v>0h 0min</v>
      </c>
      <c r="D44">
        <f>15*COUNTIF('coded MHI'!$C$4:$C$99,'MHI -Codes'!A16)</f>
        <v>0</v>
      </c>
      <c r="E44" s="14" t="str">
        <f t="shared" si="2"/>
        <v>0h 0min</v>
      </c>
      <c r="F44">
        <f t="shared" si="3"/>
        <v>0</v>
      </c>
      <c r="G44" s="14" t="str">
        <f t="shared" si="2"/>
        <v>0h 0min</v>
      </c>
    </row>
    <row r="45" spans="1:7" x14ac:dyDescent="0.25">
      <c r="A45" s="15" t="s">
        <v>172</v>
      </c>
      <c r="B45">
        <f>15*COUNTIF('coded MHI'!$B$4:$B$99,'MHI -Codes'!A17)</f>
        <v>0</v>
      </c>
      <c r="C45" s="14" t="str">
        <f t="shared" si="1"/>
        <v>0h 0min</v>
      </c>
      <c r="D45">
        <f>15*COUNTIF('coded MHI'!$C$4:$C$99,'MHI -Codes'!A17)</f>
        <v>0</v>
      </c>
      <c r="E45" s="14" t="str">
        <f t="shared" si="2"/>
        <v>0h 0min</v>
      </c>
      <c r="F45">
        <f t="shared" si="3"/>
        <v>0</v>
      </c>
      <c r="G45" s="14" t="str">
        <f t="shared" si="2"/>
        <v>0h 0min</v>
      </c>
    </row>
    <row r="46" spans="1:7" x14ac:dyDescent="0.25">
      <c r="A46" s="15" t="s">
        <v>173</v>
      </c>
      <c r="B46">
        <f>15*COUNTIF('coded MHI'!$B$4:$B$99,'MHI -Codes'!A18)</f>
        <v>0</v>
      </c>
      <c r="C46" s="14" t="str">
        <f t="shared" si="1"/>
        <v>0h 0min</v>
      </c>
      <c r="D46">
        <f>15*COUNTIF('coded MHI'!$C$4:$C$99,'MHI -Codes'!A18)</f>
        <v>0</v>
      </c>
      <c r="E46" s="14" t="str">
        <f t="shared" si="2"/>
        <v>0h 0min</v>
      </c>
      <c r="F46">
        <f t="shared" si="3"/>
        <v>0</v>
      </c>
      <c r="G46" s="14" t="str">
        <f t="shared" si="2"/>
        <v>0h 0min</v>
      </c>
    </row>
    <row r="47" spans="1:7" x14ac:dyDescent="0.25">
      <c r="A47" s="15" t="s">
        <v>174</v>
      </c>
      <c r="B47">
        <f>15*COUNTIF('coded MHI'!$B$4:$B$99,'MHI -Codes'!A19)</f>
        <v>0</v>
      </c>
      <c r="C47" s="14" t="str">
        <f t="shared" si="1"/>
        <v>0h 0min</v>
      </c>
      <c r="D47">
        <f>15*COUNTIF('coded MHI'!$C$4:$C$99,'MHI -Codes'!A19)</f>
        <v>0</v>
      </c>
      <c r="E47" s="14" t="str">
        <f t="shared" si="2"/>
        <v>0h 0min</v>
      </c>
      <c r="F47">
        <f t="shared" si="3"/>
        <v>0</v>
      </c>
      <c r="G47" s="14" t="str">
        <f t="shared" si="2"/>
        <v>0h 0min</v>
      </c>
    </row>
    <row r="48" spans="1:7" x14ac:dyDescent="0.25">
      <c r="A48" s="15" t="s">
        <v>175</v>
      </c>
      <c r="B48">
        <f>15*COUNTIF('coded MHI'!$B$4:$B$99,'MHI -Codes'!A20)</f>
        <v>0</v>
      </c>
      <c r="C48" s="14" t="str">
        <f t="shared" si="1"/>
        <v>0h 0min</v>
      </c>
      <c r="D48">
        <f>15*COUNTIF('coded MHI'!$C$4:$C$99,'MHI -Codes'!A20)</f>
        <v>0</v>
      </c>
      <c r="E48" s="14" t="str">
        <f t="shared" si="2"/>
        <v>0h 0min</v>
      </c>
      <c r="F48">
        <f t="shared" si="3"/>
        <v>0</v>
      </c>
      <c r="G48" s="14" t="str">
        <f t="shared" si="2"/>
        <v>0h 0min</v>
      </c>
    </row>
    <row r="49" spans="1:7" x14ac:dyDescent="0.25">
      <c r="A49" s="15" t="s">
        <v>176</v>
      </c>
      <c r="B49">
        <f>15*COUNTIF('coded MHI'!$B$4:$B$99,'MHI -Codes'!A21)</f>
        <v>0</v>
      </c>
      <c r="C49" s="14" t="str">
        <f t="shared" si="1"/>
        <v>0h 0min</v>
      </c>
      <c r="D49">
        <f>15*COUNTIF('coded MHI'!$C$4:$C$99,'MHI -Codes'!A21)</f>
        <v>0</v>
      </c>
      <c r="E49" s="14" t="str">
        <f t="shared" si="2"/>
        <v>0h 0min</v>
      </c>
      <c r="F49">
        <f t="shared" si="3"/>
        <v>0</v>
      </c>
      <c r="G49" s="14" t="str">
        <f t="shared" si="2"/>
        <v>0h 0min</v>
      </c>
    </row>
    <row r="50" spans="1:7" x14ac:dyDescent="0.25">
      <c r="A50" s="15" t="s">
        <v>138</v>
      </c>
      <c r="B50">
        <f>15*COUNTIF('coded MHI'!$B$4:$B$99,'MHI -Codes'!A22)</f>
        <v>0</v>
      </c>
      <c r="C50" s="14" t="str">
        <f t="shared" si="1"/>
        <v>0h 0min</v>
      </c>
      <c r="D50">
        <f>15*COUNTIF('coded MHI'!$C$4:$C$99,'MHI -Codes'!A22)</f>
        <v>0</v>
      </c>
      <c r="E50" s="14" t="str">
        <f t="shared" si="2"/>
        <v>0h 0min</v>
      </c>
      <c r="F50">
        <f t="shared" si="3"/>
        <v>0</v>
      </c>
      <c r="G50" s="14" t="str">
        <f t="shared" si="2"/>
        <v>0h 0min</v>
      </c>
    </row>
    <row r="51" spans="1:7" x14ac:dyDescent="0.25">
      <c r="A51" s="15" t="s">
        <v>177</v>
      </c>
      <c r="B51">
        <f>15*COUNTIF('coded MHI'!$B$4:$B$99,'MHI -Codes'!A23)</f>
        <v>0</v>
      </c>
      <c r="C51" s="14" t="str">
        <f t="shared" si="1"/>
        <v>0h 0min</v>
      </c>
      <c r="D51">
        <f>15*COUNTIF('coded MHI'!$C$4:$C$99,'MHI -Codes'!A23)</f>
        <v>0</v>
      </c>
      <c r="E51" s="14" t="str">
        <f t="shared" si="2"/>
        <v>0h 0min</v>
      </c>
      <c r="F51">
        <f t="shared" si="3"/>
        <v>0</v>
      </c>
      <c r="G51" s="14" t="str">
        <f t="shared" si="2"/>
        <v>0h 0min</v>
      </c>
    </row>
    <row r="52" spans="1:7" x14ac:dyDescent="0.25">
      <c r="A52" s="15" t="s">
        <v>178</v>
      </c>
      <c r="B52">
        <f>15*COUNTIF('coded MHI'!$B$4:$B$99,'MHI -Codes'!A24)</f>
        <v>0</v>
      </c>
      <c r="C52" s="14" t="str">
        <f t="shared" si="1"/>
        <v>0h 0min</v>
      </c>
      <c r="D52">
        <f>15*COUNTIF('coded MHI'!$C$4:$C$99,'MHI -Codes'!A24)</f>
        <v>0</v>
      </c>
      <c r="E52" s="14" t="str">
        <f t="shared" si="2"/>
        <v>0h 0min</v>
      </c>
      <c r="F52">
        <f t="shared" si="3"/>
        <v>0</v>
      </c>
      <c r="G52" s="14" t="str">
        <f t="shared" si="2"/>
        <v>0h 0min</v>
      </c>
    </row>
    <row r="53" spans="1:7" x14ac:dyDescent="0.25">
      <c r="A53" s="15" t="s">
        <v>153</v>
      </c>
      <c r="B53">
        <f>15*COUNTIF('coded MHI'!$B$4:$B$99,'MHI -Codes'!A25)</f>
        <v>0</v>
      </c>
      <c r="C53" s="14" t="str">
        <f t="shared" si="1"/>
        <v>0h 0min</v>
      </c>
      <c r="D53">
        <f>15*COUNTIF('coded MHI'!$C$4:$C$99,'MHI -Codes'!A25)</f>
        <v>0</v>
      </c>
      <c r="E53" s="14" t="str">
        <f t="shared" si="2"/>
        <v>0h 0min</v>
      </c>
      <c r="F53">
        <f t="shared" si="3"/>
        <v>0</v>
      </c>
      <c r="G53" s="14" t="str">
        <f t="shared" si="2"/>
        <v>0h 0min</v>
      </c>
    </row>
    <row r="54" spans="1:7" x14ac:dyDescent="0.25">
      <c r="A54" s="15" t="s">
        <v>179</v>
      </c>
      <c r="B54">
        <f>15*COUNTIF('coded MHI'!$B$4:$B$99,'MHI -Codes'!A26)</f>
        <v>0</v>
      </c>
      <c r="C54" s="14" t="str">
        <f t="shared" si="1"/>
        <v>0h 0min</v>
      </c>
      <c r="D54">
        <f>15*COUNTIF('coded MHI'!$C$4:$C$99,'MHI -Codes'!A26)</f>
        <v>0</v>
      </c>
      <c r="E54" s="14" t="str">
        <f t="shared" si="2"/>
        <v>0h 0min</v>
      </c>
      <c r="F54">
        <f t="shared" si="3"/>
        <v>0</v>
      </c>
      <c r="G54" s="14" t="str">
        <f t="shared" si="2"/>
        <v>0h 0min</v>
      </c>
    </row>
    <row r="55" spans="1:7" x14ac:dyDescent="0.25">
      <c r="C55" s="14"/>
    </row>
    <row r="57" spans="1:7" x14ac:dyDescent="0.25">
      <c r="A57" s="15" t="s">
        <v>180</v>
      </c>
      <c r="B57" s="12" t="s">
        <v>134</v>
      </c>
      <c r="C57" s="12" t="s">
        <v>135</v>
      </c>
      <c r="D57">
        <f>SUM(B58:B67)</f>
        <v>0</v>
      </c>
    </row>
    <row r="58" spans="1:7" x14ac:dyDescent="0.25">
      <c r="A58" s="15" t="s">
        <v>181</v>
      </c>
      <c r="B58">
        <f>B30</f>
        <v>0</v>
      </c>
      <c r="C58" s="14" t="str">
        <f t="shared" ref="C58:C67" si="4">CONCATENATE(INT(B58/60),"h ",((B58/60-INT(B58/60)))*60,"min")</f>
        <v>0h 0min</v>
      </c>
    </row>
    <row r="59" spans="1:7" x14ac:dyDescent="0.25">
      <c r="A59" s="15" t="s">
        <v>182</v>
      </c>
      <c r="B59">
        <f>B31</f>
        <v>0</v>
      </c>
      <c r="C59" s="14" t="str">
        <f t="shared" si="4"/>
        <v>0h 0min</v>
      </c>
    </row>
    <row r="60" spans="1:7" ht="30" x14ac:dyDescent="0.25">
      <c r="A60" s="16" t="s">
        <v>183</v>
      </c>
      <c r="B60" s="17">
        <f>SUM(B33:B39)</f>
        <v>0</v>
      </c>
      <c r="C60" s="14" t="str">
        <f t="shared" si="4"/>
        <v>0h 0min</v>
      </c>
    </row>
    <row r="61" spans="1:7" ht="30" x14ac:dyDescent="0.25">
      <c r="A61" s="18" t="s">
        <v>184</v>
      </c>
      <c r="B61" s="19">
        <f>SUM(B40:B41)</f>
        <v>0</v>
      </c>
      <c r="C61" s="14" t="str">
        <f t="shared" si="4"/>
        <v>0h 0min</v>
      </c>
    </row>
    <row r="62" spans="1:7" x14ac:dyDescent="0.25">
      <c r="A62" s="15" t="s">
        <v>185</v>
      </c>
      <c r="B62">
        <f>B32</f>
        <v>0</v>
      </c>
      <c r="C62" s="14" t="str">
        <f t="shared" si="4"/>
        <v>0h 0min</v>
      </c>
    </row>
    <row r="63" spans="1:7" x14ac:dyDescent="0.25">
      <c r="A63" s="15" t="s">
        <v>186</v>
      </c>
      <c r="B63" s="15">
        <f>B42</f>
        <v>0</v>
      </c>
      <c r="C63" s="14" t="str">
        <f t="shared" si="4"/>
        <v>0h 0min</v>
      </c>
    </row>
    <row r="64" spans="1:7" ht="30" x14ac:dyDescent="0.25">
      <c r="A64" s="15" t="s">
        <v>187</v>
      </c>
      <c r="B64" s="15">
        <f>SUM(B43:B44)</f>
        <v>0</v>
      </c>
      <c r="C64" s="14" t="str">
        <f t="shared" si="4"/>
        <v>0h 0min</v>
      </c>
    </row>
    <row r="65" spans="1:3" x14ac:dyDescent="0.25">
      <c r="A65" s="15" t="s">
        <v>188</v>
      </c>
      <c r="B65" s="15">
        <f>SUM('Analysis - detailed'!B45:B49)</f>
        <v>0</v>
      </c>
      <c r="C65" s="14" t="str">
        <f t="shared" si="4"/>
        <v>0h 0min</v>
      </c>
    </row>
    <row r="66" spans="1:3" x14ac:dyDescent="0.25">
      <c r="A66" s="15" t="s">
        <v>189</v>
      </c>
      <c r="B66" s="15">
        <f>SUM(B50:B52)</f>
        <v>0</v>
      </c>
      <c r="C66" s="14" t="str">
        <f t="shared" si="4"/>
        <v>0h 0min</v>
      </c>
    </row>
    <row r="67" spans="1:3" x14ac:dyDescent="0.25">
      <c r="A67" s="15" t="s">
        <v>153</v>
      </c>
      <c r="B67">
        <f>B53</f>
        <v>0</v>
      </c>
      <c r="C67" s="14" t="str">
        <f t="shared" si="4"/>
        <v>0h 0min</v>
      </c>
    </row>
  </sheetData>
  <mergeCells count="7">
    <mergeCell ref="F28:G28"/>
    <mergeCell ref="D1:E1"/>
    <mergeCell ref="B7:C7"/>
    <mergeCell ref="D28:E28"/>
    <mergeCell ref="B17:C17"/>
    <mergeCell ref="D17:E17"/>
    <mergeCell ref="B28:C2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76856-0948-4D17-B7CF-1006A1E77470}">
  <sheetPr>
    <tabColor theme="2" tint="-0.499984740745262"/>
  </sheetPr>
  <dimension ref="A1:M99"/>
  <sheetViews>
    <sheetView zoomScale="60" zoomScaleNormal="60" workbookViewId="0">
      <selection activeCell="C8" sqref="C8"/>
    </sheetView>
  </sheetViews>
  <sheetFormatPr defaultRowHeight="15" x14ac:dyDescent="0.25"/>
  <cols>
    <col min="1" max="1" width="16.85546875" customWidth="1"/>
    <col min="2" max="2" width="32.28515625" customWidth="1"/>
    <col min="3" max="3" width="27.5703125" customWidth="1"/>
    <col min="4" max="4" width="20.140625" customWidth="1"/>
    <col min="5" max="5" width="22.42578125" customWidth="1"/>
    <col min="6" max="6" width="21.5703125" customWidth="1"/>
  </cols>
  <sheetData>
    <row r="1" spans="1:13" x14ac:dyDescent="0.25">
      <c r="A1" s="29" t="s">
        <v>17</v>
      </c>
      <c r="B1" s="29" t="s">
        <v>18</v>
      </c>
      <c r="C1" s="29" t="s">
        <v>19</v>
      </c>
      <c r="D1" s="29" t="s">
        <v>20</v>
      </c>
      <c r="E1" s="29" t="s">
        <v>190</v>
      </c>
      <c r="F1" s="27" t="s">
        <v>22</v>
      </c>
      <c r="G1" s="27"/>
      <c r="H1" s="27"/>
      <c r="I1" s="27"/>
      <c r="J1" s="27"/>
      <c r="K1" s="27"/>
      <c r="L1" s="27"/>
    </row>
    <row r="2" spans="1:13" x14ac:dyDescent="0.25">
      <c r="A2" s="30"/>
      <c r="B2" s="30"/>
      <c r="C2" s="30"/>
      <c r="D2" s="30"/>
      <c r="E2" s="30"/>
      <c r="F2" s="28" t="s">
        <v>23</v>
      </c>
      <c r="G2" s="27" t="s">
        <v>24</v>
      </c>
      <c r="H2" s="27"/>
      <c r="I2" s="27"/>
      <c r="J2" s="28" t="s">
        <v>25</v>
      </c>
      <c r="K2" s="28" t="s">
        <v>26</v>
      </c>
      <c r="L2" s="28" t="s">
        <v>27</v>
      </c>
      <c r="M2" s="34" t="s">
        <v>191</v>
      </c>
    </row>
    <row r="3" spans="1:13" ht="101.45" customHeight="1" x14ac:dyDescent="0.25">
      <c r="A3" s="31"/>
      <c r="B3" s="31"/>
      <c r="C3" s="31"/>
      <c r="D3" s="31"/>
      <c r="E3" s="31"/>
      <c r="F3" s="28"/>
      <c r="G3" s="4" t="s">
        <v>28</v>
      </c>
      <c r="H3" s="4" t="s">
        <v>29</v>
      </c>
      <c r="I3" s="4" t="s">
        <v>30</v>
      </c>
      <c r="J3" s="28"/>
      <c r="K3" s="28"/>
      <c r="L3" s="28"/>
      <c r="M3" s="34"/>
    </row>
    <row r="4" spans="1:13" x14ac:dyDescent="0.25">
      <c r="A4" s="1" t="s">
        <v>31</v>
      </c>
      <c r="B4" s="1">
        <f>diary!B4</f>
        <v>0</v>
      </c>
      <c r="C4" s="1">
        <f>diary!C4</f>
        <v>0</v>
      </c>
      <c r="D4" s="1">
        <f>_xlfn.NUMBERVALUE(LEFT(diary!D4,1))</f>
        <v>0</v>
      </c>
      <c r="E4" s="1">
        <f>IF(diary!E4="Yes",15,0)</f>
        <v>0</v>
      </c>
      <c r="F4" s="1">
        <f>IF(diary!F4&lt;&gt;"",15,0)</f>
        <v>0</v>
      </c>
      <c r="G4" s="1">
        <f>IF(diary!G4&lt;&gt;"",15,0)</f>
        <v>0</v>
      </c>
      <c r="H4" s="1">
        <f>IF(diary!H4&lt;&gt;"",15,0)</f>
        <v>0</v>
      </c>
      <c r="I4" s="1">
        <f>IF(diary!I4&lt;&gt;"",15,0)</f>
        <v>0</v>
      </c>
      <c r="J4" s="1">
        <f>IF(diary!J4&lt;&gt;"",15,0)</f>
        <v>0</v>
      </c>
      <c r="K4" s="1">
        <f>IF(diary!K4&lt;&gt;"",15,0)</f>
        <v>0</v>
      </c>
      <c r="L4" s="1">
        <f>IF(diary!L4&lt;&gt;"",15,0)</f>
        <v>0</v>
      </c>
      <c r="M4">
        <f>IF(SUM('coded MHI'!G4:I4)&gt;0,15,0)</f>
        <v>0</v>
      </c>
    </row>
    <row r="5" spans="1:13" x14ac:dyDescent="0.25">
      <c r="A5" s="1" t="s">
        <v>32</v>
      </c>
      <c r="B5" s="1">
        <f>diary!B5</f>
        <v>0</v>
      </c>
      <c r="C5" s="1">
        <f>diary!C5</f>
        <v>0</v>
      </c>
      <c r="D5" s="1">
        <f>_xlfn.NUMBERVALUE(LEFT(diary!D5,1))</f>
        <v>0</v>
      </c>
      <c r="E5" s="1">
        <f>IF(diary!E5="Yes",15,0)</f>
        <v>0</v>
      </c>
      <c r="F5" s="1">
        <f>IF(diary!F5&lt;&gt;"",15,0)</f>
        <v>0</v>
      </c>
      <c r="G5" s="1">
        <f>IF(diary!G5&lt;&gt;"",15,0)</f>
        <v>0</v>
      </c>
      <c r="H5" s="1">
        <f>IF(diary!H5&lt;&gt;"",15,0)</f>
        <v>0</v>
      </c>
      <c r="I5" s="1">
        <f>IF(diary!I5&lt;&gt;"",15,0)</f>
        <v>0</v>
      </c>
      <c r="J5" s="1">
        <f>IF(diary!J5&lt;&gt;"",15,0)</f>
        <v>0</v>
      </c>
      <c r="K5" s="1">
        <f>IF(diary!K5&lt;&gt;"",15,0)</f>
        <v>0</v>
      </c>
      <c r="L5" s="1">
        <f>IF(diary!L5&lt;&gt;"",15,0)</f>
        <v>0</v>
      </c>
      <c r="M5">
        <f>IF(SUM('coded MHI'!G5:I5)&gt;0,15,0)</f>
        <v>0</v>
      </c>
    </row>
    <row r="6" spans="1:13" x14ac:dyDescent="0.25">
      <c r="A6" s="1" t="s">
        <v>33</v>
      </c>
      <c r="B6" s="1">
        <f>diary!B6</f>
        <v>0</v>
      </c>
      <c r="C6" s="1">
        <f>diary!C6</f>
        <v>0</v>
      </c>
      <c r="D6" s="1">
        <f>_xlfn.NUMBERVALUE(LEFT(diary!D6,1))</f>
        <v>0</v>
      </c>
      <c r="E6" s="1">
        <f>IF(diary!E6="Yes",15,0)</f>
        <v>0</v>
      </c>
      <c r="F6" s="1">
        <f>IF(diary!F6&lt;&gt;"",15,0)</f>
        <v>0</v>
      </c>
      <c r="G6" s="1">
        <f>IF(diary!G6&lt;&gt;"",15,0)</f>
        <v>0</v>
      </c>
      <c r="H6" s="1">
        <f>IF(diary!H6&lt;&gt;"",15,0)</f>
        <v>0</v>
      </c>
      <c r="I6" s="1">
        <f>IF(diary!I6&lt;&gt;"",15,0)</f>
        <v>0</v>
      </c>
      <c r="J6" s="1">
        <f>IF(diary!J6&lt;&gt;"",15,0)</f>
        <v>0</v>
      </c>
      <c r="K6" s="1">
        <f>IF(diary!K6&lt;&gt;"",15,0)</f>
        <v>0</v>
      </c>
      <c r="L6" s="1">
        <f>IF(diary!L6&lt;&gt;"",15,0)</f>
        <v>0</v>
      </c>
      <c r="M6">
        <f>IF(SUM('coded MHI'!G6:I6)&gt;0,15,0)</f>
        <v>0</v>
      </c>
    </row>
    <row r="7" spans="1:13" x14ac:dyDescent="0.25">
      <c r="A7" s="1" t="s">
        <v>34</v>
      </c>
      <c r="B7" s="1">
        <f>diary!B7</f>
        <v>0</v>
      </c>
      <c r="C7" s="1">
        <f>diary!C7</f>
        <v>0</v>
      </c>
      <c r="D7" s="1">
        <f>_xlfn.NUMBERVALUE(LEFT(diary!D7,1))</f>
        <v>0</v>
      </c>
      <c r="E7" s="1">
        <f>IF(diary!E7="Yes",15,0)</f>
        <v>0</v>
      </c>
      <c r="F7" s="1">
        <f>IF(diary!F7&lt;&gt;"",15,0)</f>
        <v>0</v>
      </c>
      <c r="G7" s="1">
        <f>IF(diary!G7&lt;&gt;"",15,0)</f>
        <v>0</v>
      </c>
      <c r="H7" s="1">
        <f>IF(diary!H7&lt;&gt;"",15,0)</f>
        <v>0</v>
      </c>
      <c r="I7" s="1">
        <f>IF(diary!I7&lt;&gt;"",15,0)</f>
        <v>0</v>
      </c>
      <c r="J7" s="1">
        <f>IF(diary!J7&lt;&gt;"",15,0)</f>
        <v>0</v>
      </c>
      <c r="K7" s="1">
        <f>IF(diary!K7&lt;&gt;"",15,0)</f>
        <v>0</v>
      </c>
      <c r="L7" s="1">
        <f>IF(diary!L7&lt;&gt;"",15,0)</f>
        <v>0</v>
      </c>
      <c r="M7">
        <f>IF(SUM('coded MHI'!G7:I7)&gt;0,15,0)</f>
        <v>0</v>
      </c>
    </row>
    <row r="8" spans="1:13" x14ac:dyDescent="0.25">
      <c r="A8" s="1" t="s">
        <v>35</v>
      </c>
      <c r="B8" s="1">
        <f>diary!B8</f>
        <v>0</v>
      </c>
      <c r="C8" s="1">
        <f>diary!C8</f>
        <v>0</v>
      </c>
      <c r="D8" s="1">
        <f>_xlfn.NUMBERVALUE(LEFT(diary!D8,1))</f>
        <v>0</v>
      </c>
      <c r="E8" s="1">
        <f>IF(diary!E8="Yes",15,0)</f>
        <v>0</v>
      </c>
      <c r="F8" s="1">
        <f>IF(diary!F8&lt;&gt;"",15,0)</f>
        <v>0</v>
      </c>
      <c r="G8" s="1">
        <f>IF(diary!G8&lt;&gt;"",15,0)</f>
        <v>0</v>
      </c>
      <c r="H8" s="1">
        <f>IF(diary!H8&lt;&gt;"",15,0)</f>
        <v>0</v>
      </c>
      <c r="I8" s="1">
        <f>IF(diary!I8&lt;&gt;"",15,0)</f>
        <v>0</v>
      </c>
      <c r="J8" s="1">
        <f>IF(diary!J8&lt;&gt;"",15,0)</f>
        <v>0</v>
      </c>
      <c r="K8" s="1">
        <f>IF(diary!K8&lt;&gt;"",15,0)</f>
        <v>0</v>
      </c>
      <c r="L8" s="1">
        <f>IF(diary!L8&lt;&gt;"",15,0)</f>
        <v>0</v>
      </c>
      <c r="M8">
        <f>IF(SUM('coded MHI'!G8:I8)&gt;0,15,0)</f>
        <v>0</v>
      </c>
    </row>
    <row r="9" spans="1:13" x14ac:dyDescent="0.25">
      <c r="A9" s="1" t="s">
        <v>36</v>
      </c>
      <c r="B9" s="1">
        <f>diary!B9</f>
        <v>0</v>
      </c>
      <c r="C9" s="1">
        <f>diary!C9</f>
        <v>0</v>
      </c>
      <c r="D9" s="1">
        <f>_xlfn.NUMBERVALUE(LEFT(diary!D9,1))</f>
        <v>0</v>
      </c>
      <c r="E9" s="1">
        <f>IF(diary!E9="Yes",15,0)</f>
        <v>0</v>
      </c>
      <c r="F9" s="1">
        <f>IF(diary!F9&lt;&gt;"",15,0)</f>
        <v>0</v>
      </c>
      <c r="G9" s="1">
        <f>IF(diary!G9&lt;&gt;"",15,0)</f>
        <v>0</v>
      </c>
      <c r="H9" s="1">
        <f>IF(diary!H9&lt;&gt;"",15,0)</f>
        <v>0</v>
      </c>
      <c r="I9" s="1">
        <f>IF(diary!I9&lt;&gt;"",15,0)</f>
        <v>0</v>
      </c>
      <c r="J9" s="1">
        <f>IF(diary!J9&lt;&gt;"",15,0)</f>
        <v>0</v>
      </c>
      <c r="K9" s="1">
        <f>IF(diary!K9&lt;&gt;"",15,0)</f>
        <v>0</v>
      </c>
      <c r="L9" s="1">
        <f>IF(diary!L9&lt;&gt;"",15,0)</f>
        <v>0</v>
      </c>
      <c r="M9">
        <f>IF(SUM('coded MHI'!G9:I9)&gt;0,15,0)</f>
        <v>0</v>
      </c>
    </row>
    <row r="10" spans="1:13" x14ac:dyDescent="0.25">
      <c r="A10" s="1" t="s">
        <v>37</v>
      </c>
      <c r="B10" s="1">
        <f>diary!B10</f>
        <v>0</v>
      </c>
      <c r="C10" s="1">
        <f>diary!C10</f>
        <v>0</v>
      </c>
      <c r="D10" s="1">
        <f>_xlfn.NUMBERVALUE(LEFT(diary!D10,1))</f>
        <v>0</v>
      </c>
      <c r="E10" s="1">
        <f>IF(diary!E10="Yes",15,0)</f>
        <v>0</v>
      </c>
      <c r="F10" s="1">
        <f>IF(diary!F10&lt;&gt;"",15,0)</f>
        <v>0</v>
      </c>
      <c r="G10" s="1">
        <f>IF(diary!G10&lt;&gt;"",15,0)</f>
        <v>0</v>
      </c>
      <c r="H10" s="1">
        <f>IF(diary!H10&lt;&gt;"",15,0)</f>
        <v>0</v>
      </c>
      <c r="I10" s="1">
        <f>IF(diary!I10&lt;&gt;"",15,0)</f>
        <v>0</v>
      </c>
      <c r="J10" s="1">
        <f>IF(diary!J10&lt;&gt;"",15,0)</f>
        <v>0</v>
      </c>
      <c r="K10" s="1">
        <f>IF(diary!K10&lt;&gt;"",15,0)</f>
        <v>0</v>
      </c>
      <c r="L10" s="1">
        <f>IF(diary!L10&lt;&gt;"",15,0)</f>
        <v>0</v>
      </c>
      <c r="M10">
        <f>IF(SUM('coded MHI'!G10:I10)&gt;0,15,0)</f>
        <v>0</v>
      </c>
    </row>
    <row r="11" spans="1:13" x14ac:dyDescent="0.25">
      <c r="A11" s="1" t="s">
        <v>38</v>
      </c>
      <c r="B11" s="1">
        <f>diary!B11</f>
        <v>0</v>
      </c>
      <c r="C11" s="1">
        <f>diary!C11</f>
        <v>0</v>
      </c>
      <c r="D11" s="1">
        <f>_xlfn.NUMBERVALUE(LEFT(diary!D11,1))</f>
        <v>0</v>
      </c>
      <c r="E11" s="1">
        <f>IF(diary!E11="Yes",15,0)</f>
        <v>0</v>
      </c>
      <c r="F11" s="1">
        <f>IF(diary!F11&lt;&gt;"",15,0)</f>
        <v>0</v>
      </c>
      <c r="G11" s="1">
        <f>IF(diary!G11&lt;&gt;"",15,0)</f>
        <v>0</v>
      </c>
      <c r="H11" s="1">
        <f>IF(diary!H11&lt;&gt;"",15,0)</f>
        <v>0</v>
      </c>
      <c r="I11" s="1">
        <f>IF(diary!I11&lt;&gt;"",15,0)</f>
        <v>0</v>
      </c>
      <c r="J11" s="1">
        <f>IF(diary!J11&lt;&gt;"",15,0)</f>
        <v>0</v>
      </c>
      <c r="K11" s="1">
        <f>IF(diary!K11&lt;&gt;"",15,0)</f>
        <v>0</v>
      </c>
      <c r="L11" s="1">
        <f>IF(diary!L11&lt;&gt;"",15,0)</f>
        <v>0</v>
      </c>
      <c r="M11">
        <f>IF(SUM('coded MHI'!G11:I11)&gt;0,15,0)</f>
        <v>0</v>
      </c>
    </row>
    <row r="12" spans="1:13" x14ac:dyDescent="0.25">
      <c r="A12" s="1" t="s">
        <v>39</v>
      </c>
      <c r="B12" s="1">
        <f>diary!B12</f>
        <v>0</v>
      </c>
      <c r="C12" s="1">
        <f>diary!C12</f>
        <v>0</v>
      </c>
      <c r="D12" s="1">
        <f>_xlfn.NUMBERVALUE(LEFT(diary!D12,1))</f>
        <v>0</v>
      </c>
      <c r="E12" s="1">
        <f>IF(diary!E12="Yes",15,0)</f>
        <v>0</v>
      </c>
      <c r="F12" s="1">
        <f>IF(diary!F12&lt;&gt;"",15,0)</f>
        <v>0</v>
      </c>
      <c r="G12" s="1">
        <f>IF(diary!G12&lt;&gt;"",15,0)</f>
        <v>0</v>
      </c>
      <c r="H12" s="1">
        <f>IF(diary!H12&lt;&gt;"",15,0)</f>
        <v>0</v>
      </c>
      <c r="I12" s="1">
        <f>IF(diary!I12&lt;&gt;"",15,0)</f>
        <v>0</v>
      </c>
      <c r="J12" s="1">
        <f>IF(diary!J12&lt;&gt;"",15,0)</f>
        <v>0</v>
      </c>
      <c r="K12" s="1">
        <f>IF(diary!K12&lt;&gt;"",15,0)</f>
        <v>0</v>
      </c>
      <c r="L12" s="1">
        <f>IF(diary!L12&lt;&gt;"",15,0)</f>
        <v>0</v>
      </c>
      <c r="M12">
        <f>IF(SUM('coded MHI'!G12:I12)&gt;0,15,0)</f>
        <v>0</v>
      </c>
    </row>
    <row r="13" spans="1:13" x14ac:dyDescent="0.25">
      <c r="A13" s="1" t="s">
        <v>40</v>
      </c>
      <c r="B13" s="1">
        <f>diary!B13</f>
        <v>0</v>
      </c>
      <c r="C13" s="1">
        <f>diary!C13</f>
        <v>0</v>
      </c>
      <c r="D13" s="1">
        <f>_xlfn.NUMBERVALUE(LEFT(diary!D13,1))</f>
        <v>0</v>
      </c>
      <c r="E13" s="1">
        <f>IF(diary!E13="Yes",15,0)</f>
        <v>0</v>
      </c>
      <c r="F13" s="1">
        <f>IF(diary!F13&lt;&gt;"",15,0)</f>
        <v>0</v>
      </c>
      <c r="G13" s="1">
        <f>IF(diary!G13&lt;&gt;"",15,0)</f>
        <v>0</v>
      </c>
      <c r="H13" s="1">
        <f>IF(diary!H13&lt;&gt;"",15,0)</f>
        <v>0</v>
      </c>
      <c r="I13" s="1">
        <f>IF(diary!I13&lt;&gt;"",15,0)</f>
        <v>0</v>
      </c>
      <c r="J13" s="1">
        <f>IF(diary!J13&lt;&gt;"",15,0)</f>
        <v>0</v>
      </c>
      <c r="K13" s="1">
        <f>IF(diary!K13&lt;&gt;"",15,0)</f>
        <v>0</v>
      </c>
      <c r="L13" s="1">
        <f>IF(diary!L13&lt;&gt;"",15,0)</f>
        <v>0</v>
      </c>
      <c r="M13">
        <f>IF(SUM('coded MHI'!G13:I13)&gt;0,15,0)</f>
        <v>0</v>
      </c>
    </row>
    <row r="14" spans="1:13" x14ac:dyDescent="0.25">
      <c r="A14" s="1" t="s">
        <v>41</v>
      </c>
      <c r="B14" s="1">
        <f>diary!B14</f>
        <v>0</v>
      </c>
      <c r="C14" s="1">
        <f>diary!C14</f>
        <v>0</v>
      </c>
      <c r="D14" s="1">
        <f>_xlfn.NUMBERVALUE(LEFT(diary!D14,1))</f>
        <v>0</v>
      </c>
      <c r="E14" s="1">
        <f>IF(diary!E14="Yes",15,0)</f>
        <v>0</v>
      </c>
      <c r="F14" s="1">
        <f>IF(diary!F14&lt;&gt;"",15,0)</f>
        <v>0</v>
      </c>
      <c r="G14" s="1">
        <f>IF(diary!G14&lt;&gt;"",15,0)</f>
        <v>0</v>
      </c>
      <c r="H14" s="1">
        <f>IF(diary!H14&lt;&gt;"",15,0)</f>
        <v>0</v>
      </c>
      <c r="I14" s="1">
        <f>IF(diary!I14&lt;&gt;"",15,0)</f>
        <v>0</v>
      </c>
      <c r="J14" s="1">
        <f>IF(diary!J14&lt;&gt;"",15,0)</f>
        <v>0</v>
      </c>
      <c r="K14" s="1">
        <f>IF(diary!K14&lt;&gt;"",15,0)</f>
        <v>0</v>
      </c>
      <c r="L14" s="1">
        <f>IF(diary!L14&lt;&gt;"",15,0)</f>
        <v>0</v>
      </c>
      <c r="M14">
        <f>IF(SUM('coded MHI'!G14:I14)&gt;0,15,0)</f>
        <v>0</v>
      </c>
    </row>
    <row r="15" spans="1:13" x14ac:dyDescent="0.25">
      <c r="A15" s="1" t="s">
        <v>42</v>
      </c>
      <c r="B15" s="1">
        <f>diary!B15</f>
        <v>0</v>
      </c>
      <c r="C15" s="1">
        <f>diary!C15</f>
        <v>0</v>
      </c>
      <c r="D15" s="1">
        <f>_xlfn.NUMBERVALUE(LEFT(diary!D15,1))</f>
        <v>0</v>
      </c>
      <c r="E15" s="1">
        <f>IF(diary!E15="Yes",15,0)</f>
        <v>0</v>
      </c>
      <c r="F15" s="1">
        <f>IF(diary!F15&lt;&gt;"",15,0)</f>
        <v>0</v>
      </c>
      <c r="G15" s="1">
        <f>IF(diary!G15&lt;&gt;"",15,0)</f>
        <v>0</v>
      </c>
      <c r="H15" s="1">
        <f>IF(diary!H15&lt;&gt;"",15,0)</f>
        <v>0</v>
      </c>
      <c r="I15" s="1">
        <f>IF(diary!I15&lt;&gt;"",15,0)</f>
        <v>0</v>
      </c>
      <c r="J15" s="1">
        <f>IF(diary!J15&lt;&gt;"",15,0)</f>
        <v>0</v>
      </c>
      <c r="K15" s="1">
        <f>IF(diary!K15&lt;&gt;"",15,0)</f>
        <v>0</v>
      </c>
      <c r="L15" s="1">
        <f>IF(diary!L15&lt;&gt;"",15,0)</f>
        <v>0</v>
      </c>
      <c r="M15">
        <f>IF(SUM('coded MHI'!G15:I15)&gt;0,15,0)</f>
        <v>0</v>
      </c>
    </row>
    <row r="16" spans="1:13" x14ac:dyDescent="0.25">
      <c r="A16" s="1" t="s">
        <v>43</v>
      </c>
      <c r="B16" s="1">
        <f>diary!B16</f>
        <v>0</v>
      </c>
      <c r="C16" s="1">
        <f>diary!C16</f>
        <v>0</v>
      </c>
      <c r="D16" s="1">
        <f>_xlfn.NUMBERVALUE(LEFT(diary!D16,1))</f>
        <v>0</v>
      </c>
      <c r="E16" s="1">
        <f>IF(diary!E16="Yes",15,0)</f>
        <v>0</v>
      </c>
      <c r="F16" s="1">
        <f>IF(diary!F16&lt;&gt;"",15,0)</f>
        <v>0</v>
      </c>
      <c r="G16" s="1">
        <f>IF(diary!G16&lt;&gt;"",15,0)</f>
        <v>0</v>
      </c>
      <c r="H16" s="1">
        <f>IF(diary!H16&lt;&gt;"",15,0)</f>
        <v>0</v>
      </c>
      <c r="I16" s="1">
        <f>IF(diary!I16&lt;&gt;"",15,0)</f>
        <v>0</v>
      </c>
      <c r="J16" s="1">
        <f>IF(diary!J16&lt;&gt;"",15,0)</f>
        <v>0</v>
      </c>
      <c r="K16" s="1">
        <f>IF(diary!K16&lt;&gt;"",15,0)</f>
        <v>0</v>
      </c>
      <c r="L16" s="1">
        <f>IF(diary!L16&lt;&gt;"",15,0)</f>
        <v>0</v>
      </c>
      <c r="M16">
        <f>IF(SUM('coded MHI'!G16:I16)&gt;0,15,0)</f>
        <v>0</v>
      </c>
    </row>
    <row r="17" spans="1:13" x14ac:dyDescent="0.25">
      <c r="A17" s="1" t="s">
        <v>44</v>
      </c>
      <c r="B17" s="1">
        <f>diary!B17</f>
        <v>0</v>
      </c>
      <c r="C17" s="1">
        <f>diary!C17</f>
        <v>0</v>
      </c>
      <c r="D17" s="1">
        <f>_xlfn.NUMBERVALUE(LEFT(diary!D17,1))</f>
        <v>0</v>
      </c>
      <c r="E17" s="1">
        <f>IF(diary!E17="Yes",15,0)</f>
        <v>0</v>
      </c>
      <c r="F17" s="1">
        <f>IF(diary!F17&lt;&gt;"",15,0)</f>
        <v>0</v>
      </c>
      <c r="G17" s="1">
        <f>IF(diary!G17&lt;&gt;"",15,0)</f>
        <v>0</v>
      </c>
      <c r="H17" s="1">
        <f>IF(diary!H17&lt;&gt;"",15,0)</f>
        <v>0</v>
      </c>
      <c r="I17" s="1">
        <f>IF(diary!I17&lt;&gt;"",15,0)</f>
        <v>0</v>
      </c>
      <c r="J17" s="1">
        <f>IF(diary!J17&lt;&gt;"",15,0)</f>
        <v>0</v>
      </c>
      <c r="K17" s="1">
        <f>IF(diary!K17&lt;&gt;"",15,0)</f>
        <v>0</v>
      </c>
      <c r="L17" s="1">
        <f>IF(diary!L17&lt;&gt;"",15,0)</f>
        <v>0</v>
      </c>
      <c r="M17">
        <f>IF(SUM('coded MHI'!G17:I17)&gt;0,15,0)</f>
        <v>0</v>
      </c>
    </row>
    <row r="18" spans="1:13" x14ac:dyDescent="0.25">
      <c r="A18" s="1" t="s">
        <v>45</v>
      </c>
      <c r="B18" s="1">
        <f>diary!B18</f>
        <v>0</v>
      </c>
      <c r="C18" s="1">
        <f>diary!C18</f>
        <v>0</v>
      </c>
      <c r="D18" s="1">
        <f>_xlfn.NUMBERVALUE(LEFT(diary!D18,1))</f>
        <v>0</v>
      </c>
      <c r="E18" s="1">
        <f>IF(diary!E18="Yes",15,0)</f>
        <v>0</v>
      </c>
      <c r="F18" s="1">
        <f>IF(diary!F18&lt;&gt;"",15,0)</f>
        <v>0</v>
      </c>
      <c r="G18" s="1">
        <f>IF(diary!G18&lt;&gt;"",15,0)</f>
        <v>0</v>
      </c>
      <c r="H18" s="1">
        <f>IF(diary!H18&lt;&gt;"",15,0)</f>
        <v>0</v>
      </c>
      <c r="I18" s="1">
        <f>IF(diary!I18&lt;&gt;"",15,0)</f>
        <v>0</v>
      </c>
      <c r="J18" s="1">
        <f>IF(diary!J18&lt;&gt;"",15,0)</f>
        <v>0</v>
      </c>
      <c r="K18" s="1">
        <f>IF(diary!K18&lt;&gt;"",15,0)</f>
        <v>0</v>
      </c>
      <c r="L18" s="1">
        <f>IF(diary!L18&lt;&gt;"",15,0)</f>
        <v>0</v>
      </c>
      <c r="M18">
        <f>IF(SUM('coded MHI'!G18:I18)&gt;0,15,0)</f>
        <v>0</v>
      </c>
    </row>
    <row r="19" spans="1:13" x14ac:dyDescent="0.25">
      <c r="A19" s="1" t="s">
        <v>46</v>
      </c>
      <c r="B19" s="1">
        <f>diary!B19</f>
        <v>0</v>
      </c>
      <c r="C19" s="1">
        <f>diary!C19</f>
        <v>0</v>
      </c>
      <c r="D19" s="1">
        <f>_xlfn.NUMBERVALUE(LEFT(diary!D19,1))</f>
        <v>0</v>
      </c>
      <c r="E19" s="1">
        <f>IF(diary!E19="Yes",15,0)</f>
        <v>0</v>
      </c>
      <c r="F19" s="1">
        <f>IF(diary!F19&lt;&gt;"",15,0)</f>
        <v>0</v>
      </c>
      <c r="G19" s="1">
        <f>IF(diary!G19&lt;&gt;"",15,0)</f>
        <v>0</v>
      </c>
      <c r="H19" s="1">
        <f>IF(diary!H19&lt;&gt;"",15,0)</f>
        <v>0</v>
      </c>
      <c r="I19" s="1">
        <f>IF(diary!I19&lt;&gt;"",15,0)</f>
        <v>0</v>
      </c>
      <c r="J19" s="1">
        <f>IF(diary!J19&lt;&gt;"",15,0)</f>
        <v>0</v>
      </c>
      <c r="K19" s="1">
        <f>IF(diary!K19&lt;&gt;"",15,0)</f>
        <v>0</v>
      </c>
      <c r="L19" s="1">
        <f>IF(diary!L19&lt;&gt;"",15,0)</f>
        <v>0</v>
      </c>
      <c r="M19">
        <f>IF(SUM('coded MHI'!G19:I19)&gt;0,15,0)</f>
        <v>0</v>
      </c>
    </row>
    <row r="20" spans="1:13" x14ac:dyDescent="0.25">
      <c r="A20" s="1" t="s">
        <v>47</v>
      </c>
      <c r="B20" s="1">
        <f>diary!B20</f>
        <v>0</v>
      </c>
      <c r="C20" s="1">
        <f>diary!C20</f>
        <v>0</v>
      </c>
      <c r="D20" s="1">
        <f>_xlfn.NUMBERVALUE(LEFT(diary!D20,1))</f>
        <v>0</v>
      </c>
      <c r="E20" s="1">
        <f>IF(diary!E20="Yes",15,0)</f>
        <v>0</v>
      </c>
      <c r="F20" s="1">
        <f>IF(diary!F20&lt;&gt;"",15,0)</f>
        <v>0</v>
      </c>
      <c r="G20" s="1">
        <f>IF(diary!G20&lt;&gt;"",15,0)</f>
        <v>0</v>
      </c>
      <c r="H20" s="1">
        <f>IF(diary!H20&lt;&gt;"",15,0)</f>
        <v>0</v>
      </c>
      <c r="I20" s="1">
        <f>IF(diary!I20&lt;&gt;"",15,0)</f>
        <v>0</v>
      </c>
      <c r="J20" s="1">
        <f>IF(diary!J20&lt;&gt;"",15,0)</f>
        <v>0</v>
      </c>
      <c r="K20" s="1">
        <f>IF(diary!K20&lt;&gt;"",15,0)</f>
        <v>0</v>
      </c>
      <c r="L20" s="1">
        <f>IF(diary!L20&lt;&gt;"",15,0)</f>
        <v>0</v>
      </c>
      <c r="M20">
        <f>IF(SUM('coded MHI'!G20:I20)&gt;0,15,0)</f>
        <v>0</v>
      </c>
    </row>
    <row r="21" spans="1:13" x14ac:dyDescent="0.25">
      <c r="A21" s="1" t="s">
        <v>48</v>
      </c>
      <c r="B21" s="1">
        <f>diary!B21</f>
        <v>0</v>
      </c>
      <c r="C21" s="1">
        <f>diary!C21</f>
        <v>0</v>
      </c>
      <c r="D21" s="1">
        <f>_xlfn.NUMBERVALUE(LEFT(diary!D21,1))</f>
        <v>0</v>
      </c>
      <c r="E21" s="1">
        <f>IF(diary!E21="Yes",15,0)</f>
        <v>0</v>
      </c>
      <c r="F21" s="1">
        <f>IF(diary!F21&lt;&gt;"",15,0)</f>
        <v>0</v>
      </c>
      <c r="G21" s="1">
        <f>IF(diary!G21&lt;&gt;"",15,0)</f>
        <v>0</v>
      </c>
      <c r="H21" s="1">
        <f>IF(diary!H21&lt;&gt;"",15,0)</f>
        <v>0</v>
      </c>
      <c r="I21" s="1">
        <f>IF(diary!I21&lt;&gt;"",15,0)</f>
        <v>0</v>
      </c>
      <c r="J21" s="1">
        <f>IF(diary!J21&lt;&gt;"",15,0)</f>
        <v>0</v>
      </c>
      <c r="K21" s="1">
        <f>IF(diary!K21&lt;&gt;"",15,0)</f>
        <v>0</v>
      </c>
      <c r="L21" s="1">
        <f>IF(diary!L21&lt;&gt;"",15,0)</f>
        <v>0</v>
      </c>
      <c r="M21">
        <f>IF(SUM('coded MHI'!G21:I21)&gt;0,15,0)</f>
        <v>0</v>
      </c>
    </row>
    <row r="22" spans="1:13" x14ac:dyDescent="0.25">
      <c r="A22" s="1" t="s">
        <v>49</v>
      </c>
      <c r="B22" s="1">
        <f>diary!B22</f>
        <v>0</v>
      </c>
      <c r="C22" s="1">
        <f>diary!C22</f>
        <v>0</v>
      </c>
      <c r="D22" s="1">
        <f>_xlfn.NUMBERVALUE(LEFT(diary!D22,1))</f>
        <v>0</v>
      </c>
      <c r="E22" s="1">
        <f>IF(diary!E22="Yes",15,0)</f>
        <v>0</v>
      </c>
      <c r="F22" s="1">
        <f>IF(diary!F22&lt;&gt;"",15,0)</f>
        <v>0</v>
      </c>
      <c r="G22" s="1">
        <f>IF(diary!G22&lt;&gt;"",15,0)</f>
        <v>0</v>
      </c>
      <c r="H22" s="1">
        <f>IF(diary!H22&lt;&gt;"",15,0)</f>
        <v>0</v>
      </c>
      <c r="I22" s="1">
        <f>IF(diary!I22&lt;&gt;"",15,0)</f>
        <v>0</v>
      </c>
      <c r="J22" s="1">
        <f>IF(diary!J22&lt;&gt;"",15,0)</f>
        <v>0</v>
      </c>
      <c r="K22" s="1">
        <f>IF(diary!K22&lt;&gt;"",15,0)</f>
        <v>0</v>
      </c>
      <c r="L22" s="1">
        <f>IF(diary!L22&lt;&gt;"",15,0)</f>
        <v>0</v>
      </c>
      <c r="M22">
        <f>IF(SUM('coded MHI'!G22:I22)&gt;0,15,0)</f>
        <v>0</v>
      </c>
    </row>
    <row r="23" spans="1:13" x14ac:dyDescent="0.25">
      <c r="A23" s="1" t="s">
        <v>50</v>
      </c>
      <c r="B23" s="1">
        <f>diary!B23</f>
        <v>0</v>
      </c>
      <c r="C23" s="1">
        <f>diary!C23</f>
        <v>0</v>
      </c>
      <c r="D23" s="1">
        <f>_xlfn.NUMBERVALUE(LEFT(diary!D23,1))</f>
        <v>0</v>
      </c>
      <c r="E23" s="1">
        <f>IF(diary!E23="Yes",15,0)</f>
        <v>0</v>
      </c>
      <c r="F23" s="1">
        <f>IF(diary!F23&lt;&gt;"",15,0)</f>
        <v>0</v>
      </c>
      <c r="G23" s="1">
        <f>IF(diary!G23&lt;&gt;"",15,0)</f>
        <v>0</v>
      </c>
      <c r="H23" s="1">
        <f>IF(diary!H23&lt;&gt;"",15,0)</f>
        <v>0</v>
      </c>
      <c r="I23" s="1">
        <f>IF(diary!I23&lt;&gt;"",15,0)</f>
        <v>0</v>
      </c>
      <c r="J23" s="1">
        <f>IF(diary!J23&lt;&gt;"",15,0)</f>
        <v>0</v>
      </c>
      <c r="K23" s="1">
        <f>IF(diary!K23&lt;&gt;"",15,0)</f>
        <v>0</v>
      </c>
      <c r="L23" s="1">
        <f>IF(diary!L23&lt;&gt;"",15,0)</f>
        <v>0</v>
      </c>
      <c r="M23">
        <f>IF(SUM('coded MHI'!G23:I23)&gt;0,15,0)</f>
        <v>0</v>
      </c>
    </row>
    <row r="24" spans="1:13" x14ac:dyDescent="0.25">
      <c r="A24" s="1" t="s">
        <v>51</v>
      </c>
      <c r="B24" s="1">
        <f>diary!B24</f>
        <v>0</v>
      </c>
      <c r="C24" s="1">
        <f>diary!C24</f>
        <v>0</v>
      </c>
      <c r="D24" s="1">
        <f>_xlfn.NUMBERVALUE(LEFT(diary!D24,1))</f>
        <v>0</v>
      </c>
      <c r="E24" s="1">
        <f>IF(diary!E24="Yes",15,0)</f>
        <v>0</v>
      </c>
      <c r="F24" s="1">
        <f>IF(diary!F24&lt;&gt;"",15,0)</f>
        <v>0</v>
      </c>
      <c r="G24" s="1">
        <f>IF(diary!G24&lt;&gt;"",15,0)</f>
        <v>0</v>
      </c>
      <c r="H24" s="1">
        <f>IF(diary!H24&lt;&gt;"",15,0)</f>
        <v>0</v>
      </c>
      <c r="I24" s="1">
        <f>IF(diary!I24&lt;&gt;"",15,0)</f>
        <v>0</v>
      </c>
      <c r="J24" s="1">
        <f>IF(diary!J24&lt;&gt;"",15,0)</f>
        <v>0</v>
      </c>
      <c r="K24" s="1">
        <f>IF(diary!K24&lt;&gt;"",15,0)</f>
        <v>0</v>
      </c>
      <c r="L24" s="1">
        <f>IF(diary!L24&lt;&gt;"",15,0)</f>
        <v>0</v>
      </c>
      <c r="M24">
        <f>IF(SUM('coded MHI'!G24:I24)&gt;0,15,0)</f>
        <v>0</v>
      </c>
    </row>
    <row r="25" spans="1:13" x14ac:dyDescent="0.25">
      <c r="A25" s="1" t="s">
        <v>52</v>
      </c>
      <c r="B25" s="1">
        <f>diary!B25</f>
        <v>0</v>
      </c>
      <c r="C25" s="1">
        <f>diary!C25</f>
        <v>0</v>
      </c>
      <c r="D25" s="1">
        <f>_xlfn.NUMBERVALUE(LEFT(diary!D25,1))</f>
        <v>0</v>
      </c>
      <c r="E25" s="1">
        <f>IF(diary!E25="Yes",15,0)</f>
        <v>0</v>
      </c>
      <c r="F25" s="1">
        <f>IF(diary!F25&lt;&gt;"",15,0)</f>
        <v>0</v>
      </c>
      <c r="G25" s="1">
        <f>IF(diary!G25&lt;&gt;"",15,0)</f>
        <v>0</v>
      </c>
      <c r="H25" s="1">
        <f>IF(diary!H25&lt;&gt;"",15,0)</f>
        <v>0</v>
      </c>
      <c r="I25" s="1">
        <f>IF(diary!I25&lt;&gt;"",15,0)</f>
        <v>0</v>
      </c>
      <c r="J25" s="1">
        <f>IF(diary!J25&lt;&gt;"",15,0)</f>
        <v>0</v>
      </c>
      <c r="K25" s="1">
        <f>IF(diary!K25&lt;&gt;"",15,0)</f>
        <v>0</v>
      </c>
      <c r="L25" s="1">
        <f>IF(diary!L25&lt;&gt;"",15,0)</f>
        <v>0</v>
      </c>
      <c r="M25">
        <f>IF(SUM('coded MHI'!G25:I25)&gt;0,15,0)</f>
        <v>0</v>
      </c>
    </row>
    <row r="26" spans="1:13" x14ac:dyDescent="0.25">
      <c r="A26" s="1" t="s">
        <v>53</v>
      </c>
      <c r="B26" s="1">
        <f>diary!B26</f>
        <v>0</v>
      </c>
      <c r="C26" s="1">
        <f>diary!C26</f>
        <v>0</v>
      </c>
      <c r="D26" s="1">
        <f>_xlfn.NUMBERVALUE(LEFT(diary!D26,1))</f>
        <v>0</v>
      </c>
      <c r="E26" s="1">
        <f>IF(diary!E26="Yes",15,0)</f>
        <v>0</v>
      </c>
      <c r="F26" s="1">
        <f>IF(diary!F26&lt;&gt;"",15,0)</f>
        <v>0</v>
      </c>
      <c r="G26" s="1">
        <f>IF(diary!G26&lt;&gt;"",15,0)</f>
        <v>0</v>
      </c>
      <c r="H26" s="1">
        <f>IF(diary!H26&lt;&gt;"",15,0)</f>
        <v>0</v>
      </c>
      <c r="I26" s="1">
        <f>IF(diary!I26&lt;&gt;"",15,0)</f>
        <v>0</v>
      </c>
      <c r="J26" s="1">
        <f>IF(diary!J26&lt;&gt;"",15,0)</f>
        <v>0</v>
      </c>
      <c r="K26" s="1">
        <f>IF(diary!K26&lt;&gt;"",15,0)</f>
        <v>0</v>
      </c>
      <c r="L26" s="1">
        <f>IF(diary!L26&lt;&gt;"",15,0)</f>
        <v>0</v>
      </c>
      <c r="M26">
        <f>IF(SUM('coded MHI'!G26:I26)&gt;0,15,0)</f>
        <v>0</v>
      </c>
    </row>
    <row r="27" spans="1:13" x14ac:dyDescent="0.25">
      <c r="A27" s="1" t="s">
        <v>54</v>
      </c>
      <c r="B27" s="1">
        <f>diary!B27</f>
        <v>0</v>
      </c>
      <c r="C27" s="1">
        <f>diary!C27</f>
        <v>0</v>
      </c>
      <c r="D27" s="1">
        <f>_xlfn.NUMBERVALUE(LEFT(diary!D27,1))</f>
        <v>0</v>
      </c>
      <c r="E27" s="1">
        <f>IF(diary!E27="Yes",15,0)</f>
        <v>0</v>
      </c>
      <c r="F27" s="1">
        <f>IF(diary!F27&lt;&gt;"",15,0)</f>
        <v>0</v>
      </c>
      <c r="G27" s="1">
        <f>IF(diary!G27&lt;&gt;"",15,0)</f>
        <v>0</v>
      </c>
      <c r="H27" s="1">
        <f>IF(diary!H27&lt;&gt;"",15,0)</f>
        <v>0</v>
      </c>
      <c r="I27" s="1">
        <f>IF(diary!I27&lt;&gt;"",15,0)</f>
        <v>0</v>
      </c>
      <c r="J27" s="1">
        <f>IF(diary!J27&lt;&gt;"",15,0)</f>
        <v>0</v>
      </c>
      <c r="K27" s="1">
        <f>IF(diary!K27&lt;&gt;"",15,0)</f>
        <v>0</v>
      </c>
      <c r="L27" s="1">
        <f>IF(diary!L27&lt;&gt;"",15,0)</f>
        <v>0</v>
      </c>
      <c r="M27">
        <f>IF(SUM('coded MHI'!G27:I27)&gt;0,15,0)</f>
        <v>0</v>
      </c>
    </row>
    <row r="28" spans="1:13" x14ac:dyDescent="0.25">
      <c r="A28" s="1" t="s">
        <v>55</v>
      </c>
      <c r="B28" s="1">
        <f>diary!B28</f>
        <v>0</v>
      </c>
      <c r="C28" s="1">
        <f>diary!C28</f>
        <v>0</v>
      </c>
      <c r="D28" s="1">
        <f>_xlfn.NUMBERVALUE(LEFT(diary!D28,1))</f>
        <v>0</v>
      </c>
      <c r="E28" s="1">
        <f>IF(diary!E28="Yes",15,0)</f>
        <v>0</v>
      </c>
      <c r="F28" s="1">
        <f>IF(diary!F28&lt;&gt;"",15,0)</f>
        <v>0</v>
      </c>
      <c r="G28" s="1">
        <f>IF(diary!G28&lt;&gt;"",15,0)</f>
        <v>0</v>
      </c>
      <c r="H28" s="1">
        <f>IF(diary!H28&lt;&gt;"",15,0)</f>
        <v>0</v>
      </c>
      <c r="I28" s="1">
        <f>IF(diary!I28&lt;&gt;"",15,0)</f>
        <v>0</v>
      </c>
      <c r="J28" s="1">
        <f>IF(diary!J28&lt;&gt;"",15,0)</f>
        <v>0</v>
      </c>
      <c r="K28" s="1">
        <f>IF(diary!K28&lt;&gt;"",15,0)</f>
        <v>0</v>
      </c>
      <c r="L28" s="1">
        <f>IF(diary!L28&lt;&gt;"",15,0)</f>
        <v>0</v>
      </c>
      <c r="M28">
        <f>IF(SUM('coded MHI'!G28:I28)&gt;0,15,0)</f>
        <v>0</v>
      </c>
    </row>
    <row r="29" spans="1:13" x14ac:dyDescent="0.25">
      <c r="A29" s="1" t="s">
        <v>56</v>
      </c>
      <c r="B29" s="1">
        <f>diary!B29</f>
        <v>0</v>
      </c>
      <c r="C29" s="1">
        <f>diary!C29</f>
        <v>0</v>
      </c>
      <c r="D29" s="1">
        <f>_xlfn.NUMBERVALUE(LEFT(diary!D29,1))</f>
        <v>0</v>
      </c>
      <c r="E29" s="1">
        <f>IF(diary!E29="Yes",15,0)</f>
        <v>0</v>
      </c>
      <c r="F29" s="1">
        <f>IF(diary!F29&lt;&gt;"",15,0)</f>
        <v>0</v>
      </c>
      <c r="G29" s="1">
        <f>IF(diary!G29&lt;&gt;"",15,0)</f>
        <v>0</v>
      </c>
      <c r="H29" s="1">
        <f>IF(diary!H29&lt;&gt;"",15,0)</f>
        <v>0</v>
      </c>
      <c r="I29" s="1">
        <f>IF(diary!I29&lt;&gt;"",15,0)</f>
        <v>0</v>
      </c>
      <c r="J29" s="1">
        <f>IF(diary!J29&lt;&gt;"",15,0)</f>
        <v>0</v>
      </c>
      <c r="K29" s="1">
        <f>IF(diary!K29&lt;&gt;"",15,0)</f>
        <v>0</v>
      </c>
      <c r="L29" s="1">
        <f>IF(diary!L29&lt;&gt;"",15,0)</f>
        <v>0</v>
      </c>
      <c r="M29">
        <f>IF(SUM('coded MHI'!G29:I29)&gt;0,15,0)</f>
        <v>0</v>
      </c>
    </row>
    <row r="30" spans="1:13" x14ac:dyDescent="0.25">
      <c r="A30" s="1" t="s">
        <v>57</v>
      </c>
      <c r="B30" s="1">
        <f>diary!B30</f>
        <v>0</v>
      </c>
      <c r="C30" s="1">
        <f>diary!C30</f>
        <v>0</v>
      </c>
      <c r="D30" s="1">
        <f>_xlfn.NUMBERVALUE(LEFT(diary!D30,1))</f>
        <v>0</v>
      </c>
      <c r="E30" s="1">
        <f>IF(diary!E30="Yes",15,0)</f>
        <v>0</v>
      </c>
      <c r="F30" s="1">
        <f>IF(diary!F30&lt;&gt;"",15,0)</f>
        <v>0</v>
      </c>
      <c r="G30" s="1">
        <f>IF(diary!G30&lt;&gt;"",15,0)</f>
        <v>0</v>
      </c>
      <c r="H30" s="1">
        <f>IF(diary!H30&lt;&gt;"",15,0)</f>
        <v>0</v>
      </c>
      <c r="I30" s="1">
        <f>IF(diary!I30&lt;&gt;"",15,0)</f>
        <v>0</v>
      </c>
      <c r="J30" s="1">
        <f>IF(diary!J30&lt;&gt;"",15,0)</f>
        <v>0</v>
      </c>
      <c r="K30" s="1">
        <f>IF(diary!K30&lt;&gt;"",15,0)</f>
        <v>0</v>
      </c>
      <c r="L30" s="1">
        <f>IF(diary!L30&lt;&gt;"",15,0)</f>
        <v>0</v>
      </c>
      <c r="M30">
        <f>IF(SUM('coded MHI'!G30:I30)&gt;0,15,0)</f>
        <v>0</v>
      </c>
    </row>
    <row r="31" spans="1:13" x14ac:dyDescent="0.25">
      <c r="A31" s="1" t="s">
        <v>58</v>
      </c>
      <c r="B31" s="1">
        <f>diary!B31</f>
        <v>0</v>
      </c>
      <c r="C31" s="1">
        <f>diary!C31</f>
        <v>0</v>
      </c>
      <c r="D31" s="1">
        <f>_xlfn.NUMBERVALUE(LEFT(diary!D31,1))</f>
        <v>0</v>
      </c>
      <c r="E31" s="1">
        <f>IF(diary!E31="Yes",15,0)</f>
        <v>0</v>
      </c>
      <c r="F31" s="1">
        <f>IF(diary!F31&lt;&gt;"",15,0)</f>
        <v>0</v>
      </c>
      <c r="G31" s="1">
        <f>IF(diary!G31&lt;&gt;"",15,0)</f>
        <v>0</v>
      </c>
      <c r="H31" s="1">
        <f>IF(diary!H31&lt;&gt;"",15,0)</f>
        <v>0</v>
      </c>
      <c r="I31" s="1">
        <f>IF(diary!I31&lt;&gt;"",15,0)</f>
        <v>0</v>
      </c>
      <c r="J31" s="1">
        <f>IF(diary!J31&lt;&gt;"",15,0)</f>
        <v>0</v>
      </c>
      <c r="K31" s="1">
        <f>IF(diary!K31&lt;&gt;"",15,0)</f>
        <v>0</v>
      </c>
      <c r="L31" s="1">
        <f>IF(diary!L31&lt;&gt;"",15,0)</f>
        <v>0</v>
      </c>
      <c r="M31">
        <f>IF(SUM('coded MHI'!G31:I31)&gt;0,15,0)</f>
        <v>0</v>
      </c>
    </row>
    <row r="32" spans="1:13" x14ac:dyDescent="0.25">
      <c r="A32" s="1" t="s">
        <v>59</v>
      </c>
      <c r="B32" s="1">
        <f>diary!B32</f>
        <v>0</v>
      </c>
      <c r="C32" s="1">
        <f>diary!C32</f>
        <v>0</v>
      </c>
      <c r="D32" s="1">
        <f>_xlfn.NUMBERVALUE(LEFT(diary!D32,1))</f>
        <v>0</v>
      </c>
      <c r="E32" s="1">
        <f>IF(diary!E32="Yes",15,0)</f>
        <v>0</v>
      </c>
      <c r="F32" s="1">
        <f>IF(diary!F32&lt;&gt;"",15,0)</f>
        <v>0</v>
      </c>
      <c r="G32" s="1">
        <f>IF(diary!G32&lt;&gt;"",15,0)</f>
        <v>0</v>
      </c>
      <c r="H32" s="1">
        <f>IF(diary!H32&lt;&gt;"",15,0)</f>
        <v>0</v>
      </c>
      <c r="I32" s="1">
        <f>IF(diary!I32&lt;&gt;"",15,0)</f>
        <v>0</v>
      </c>
      <c r="J32" s="1">
        <f>IF(diary!J32&lt;&gt;"",15,0)</f>
        <v>0</v>
      </c>
      <c r="K32" s="1">
        <f>IF(diary!K32&lt;&gt;"",15,0)</f>
        <v>0</v>
      </c>
      <c r="L32" s="1">
        <f>IF(diary!L32&lt;&gt;"",15,0)</f>
        <v>0</v>
      </c>
      <c r="M32">
        <f>IF(SUM('coded MHI'!G32:I32)&gt;0,15,0)</f>
        <v>0</v>
      </c>
    </row>
    <row r="33" spans="1:13" x14ac:dyDescent="0.25">
      <c r="A33" s="1" t="s">
        <v>60</v>
      </c>
      <c r="B33" s="1">
        <f>diary!B33</f>
        <v>0</v>
      </c>
      <c r="C33" s="1">
        <f>diary!C33</f>
        <v>0</v>
      </c>
      <c r="D33" s="1">
        <f>_xlfn.NUMBERVALUE(LEFT(diary!D33,1))</f>
        <v>0</v>
      </c>
      <c r="E33" s="1">
        <f>IF(diary!E33="Yes",15,0)</f>
        <v>0</v>
      </c>
      <c r="F33" s="1">
        <f>IF(diary!F33&lt;&gt;"",15,0)</f>
        <v>0</v>
      </c>
      <c r="G33" s="1">
        <f>IF(diary!G33&lt;&gt;"",15,0)</f>
        <v>0</v>
      </c>
      <c r="H33" s="1">
        <f>IF(diary!H33&lt;&gt;"",15,0)</f>
        <v>0</v>
      </c>
      <c r="I33" s="1">
        <f>IF(diary!I33&lt;&gt;"",15,0)</f>
        <v>0</v>
      </c>
      <c r="J33" s="1">
        <f>IF(diary!J33&lt;&gt;"",15,0)</f>
        <v>0</v>
      </c>
      <c r="K33" s="1">
        <f>IF(diary!K33&lt;&gt;"",15,0)</f>
        <v>0</v>
      </c>
      <c r="L33" s="1">
        <f>IF(diary!L33&lt;&gt;"",15,0)</f>
        <v>0</v>
      </c>
      <c r="M33">
        <f>IF(SUM('coded MHI'!G33:I33)&gt;0,15,0)</f>
        <v>0</v>
      </c>
    </row>
    <row r="34" spans="1:13" x14ac:dyDescent="0.25">
      <c r="A34" s="1" t="s">
        <v>61</v>
      </c>
      <c r="B34" s="1">
        <f>diary!B34</f>
        <v>0</v>
      </c>
      <c r="C34" s="1">
        <f>diary!C34</f>
        <v>0</v>
      </c>
      <c r="D34" s="1">
        <f>_xlfn.NUMBERVALUE(LEFT(diary!D34,1))</f>
        <v>0</v>
      </c>
      <c r="E34" s="1">
        <f>IF(diary!E34="Yes",15,0)</f>
        <v>0</v>
      </c>
      <c r="F34" s="1">
        <f>IF(diary!F34&lt;&gt;"",15,0)</f>
        <v>0</v>
      </c>
      <c r="G34" s="1">
        <f>IF(diary!G34&lt;&gt;"",15,0)</f>
        <v>0</v>
      </c>
      <c r="H34" s="1">
        <f>IF(diary!H34&lt;&gt;"",15,0)</f>
        <v>0</v>
      </c>
      <c r="I34" s="1">
        <f>IF(diary!I34&lt;&gt;"",15,0)</f>
        <v>0</v>
      </c>
      <c r="J34" s="1">
        <f>IF(diary!J34&lt;&gt;"",15,0)</f>
        <v>0</v>
      </c>
      <c r="K34" s="1">
        <f>IF(diary!K34&lt;&gt;"",15,0)</f>
        <v>0</v>
      </c>
      <c r="L34" s="1">
        <f>IF(diary!L34&lt;&gt;"",15,0)</f>
        <v>0</v>
      </c>
      <c r="M34">
        <f>IF(SUM('coded MHI'!G34:I34)&gt;0,15,0)</f>
        <v>0</v>
      </c>
    </row>
    <row r="35" spans="1:13" x14ac:dyDescent="0.25">
      <c r="A35" s="1" t="s">
        <v>62</v>
      </c>
      <c r="B35" s="1">
        <f>diary!B35</f>
        <v>0</v>
      </c>
      <c r="C35" s="1">
        <f>diary!C35</f>
        <v>0</v>
      </c>
      <c r="D35" s="1">
        <f>_xlfn.NUMBERVALUE(LEFT(diary!D35,1))</f>
        <v>0</v>
      </c>
      <c r="E35" s="1">
        <f>IF(diary!E35="Yes",15,0)</f>
        <v>0</v>
      </c>
      <c r="F35" s="1">
        <f>IF(diary!F35&lt;&gt;"",15,0)</f>
        <v>0</v>
      </c>
      <c r="G35" s="1">
        <f>IF(diary!G35&lt;&gt;"",15,0)</f>
        <v>0</v>
      </c>
      <c r="H35" s="1">
        <f>IF(diary!H35&lt;&gt;"",15,0)</f>
        <v>0</v>
      </c>
      <c r="I35" s="1">
        <f>IF(diary!I35&lt;&gt;"",15,0)</f>
        <v>0</v>
      </c>
      <c r="J35" s="1">
        <f>IF(diary!J35&lt;&gt;"",15,0)</f>
        <v>0</v>
      </c>
      <c r="K35" s="1">
        <f>IF(diary!K35&lt;&gt;"",15,0)</f>
        <v>0</v>
      </c>
      <c r="L35" s="1">
        <f>IF(diary!L35&lt;&gt;"",15,0)</f>
        <v>0</v>
      </c>
      <c r="M35">
        <f>IF(SUM('coded MHI'!G35:I35)&gt;0,15,0)</f>
        <v>0</v>
      </c>
    </row>
    <row r="36" spans="1:13" x14ac:dyDescent="0.25">
      <c r="A36" s="1" t="s">
        <v>63</v>
      </c>
      <c r="B36" s="1">
        <f>diary!B36</f>
        <v>0</v>
      </c>
      <c r="C36" s="1">
        <f>diary!C36</f>
        <v>0</v>
      </c>
      <c r="D36" s="1">
        <f>_xlfn.NUMBERVALUE(LEFT(diary!D36,1))</f>
        <v>0</v>
      </c>
      <c r="E36" s="1">
        <f>IF(diary!E36="Yes",15,0)</f>
        <v>0</v>
      </c>
      <c r="F36" s="1">
        <f>IF(diary!F36&lt;&gt;"",15,0)</f>
        <v>0</v>
      </c>
      <c r="G36" s="1">
        <f>IF(diary!G36&lt;&gt;"",15,0)</f>
        <v>0</v>
      </c>
      <c r="H36" s="1">
        <f>IF(diary!H36&lt;&gt;"",15,0)</f>
        <v>0</v>
      </c>
      <c r="I36" s="1">
        <f>IF(diary!I36&lt;&gt;"",15,0)</f>
        <v>0</v>
      </c>
      <c r="J36" s="1">
        <f>IF(diary!J36&lt;&gt;"",15,0)</f>
        <v>0</v>
      </c>
      <c r="K36" s="1">
        <f>IF(diary!K36&lt;&gt;"",15,0)</f>
        <v>0</v>
      </c>
      <c r="L36" s="1">
        <f>IF(diary!L36&lt;&gt;"",15,0)</f>
        <v>0</v>
      </c>
      <c r="M36">
        <f>IF(SUM('coded MHI'!G36:I36)&gt;0,15,0)</f>
        <v>0</v>
      </c>
    </row>
    <row r="37" spans="1:13" x14ac:dyDescent="0.25">
      <c r="A37" s="1" t="s">
        <v>64</v>
      </c>
      <c r="B37" s="1">
        <f>diary!B37</f>
        <v>0</v>
      </c>
      <c r="C37" s="1">
        <f>diary!C37</f>
        <v>0</v>
      </c>
      <c r="D37" s="1">
        <f>_xlfn.NUMBERVALUE(LEFT(diary!D37,1))</f>
        <v>0</v>
      </c>
      <c r="E37" s="1">
        <f>IF(diary!E37="Yes",15,0)</f>
        <v>0</v>
      </c>
      <c r="F37" s="1">
        <f>IF(diary!F37&lt;&gt;"",15,0)</f>
        <v>0</v>
      </c>
      <c r="G37" s="1">
        <f>IF(diary!G37&lt;&gt;"",15,0)</f>
        <v>0</v>
      </c>
      <c r="H37" s="1">
        <f>IF(diary!H37&lt;&gt;"",15,0)</f>
        <v>0</v>
      </c>
      <c r="I37" s="1">
        <f>IF(diary!I37&lt;&gt;"",15,0)</f>
        <v>0</v>
      </c>
      <c r="J37" s="1">
        <f>IF(diary!J37&lt;&gt;"",15,0)</f>
        <v>0</v>
      </c>
      <c r="K37" s="1">
        <f>IF(diary!K37&lt;&gt;"",15,0)</f>
        <v>0</v>
      </c>
      <c r="L37" s="1">
        <f>IF(diary!L37&lt;&gt;"",15,0)</f>
        <v>0</v>
      </c>
      <c r="M37">
        <f>IF(SUM('coded MHI'!G37:I37)&gt;0,15,0)</f>
        <v>0</v>
      </c>
    </row>
    <row r="38" spans="1:13" x14ac:dyDescent="0.25">
      <c r="A38" s="1" t="s">
        <v>65</v>
      </c>
      <c r="B38" s="1">
        <f>diary!B38</f>
        <v>0</v>
      </c>
      <c r="C38" s="1">
        <f>diary!C38</f>
        <v>0</v>
      </c>
      <c r="D38" s="1">
        <f>_xlfn.NUMBERVALUE(LEFT(diary!D38,1))</f>
        <v>0</v>
      </c>
      <c r="E38" s="1">
        <f>IF(diary!E38="Yes",15,0)</f>
        <v>0</v>
      </c>
      <c r="F38" s="1">
        <f>IF(diary!F38&lt;&gt;"",15,0)</f>
        <v>0</v>
      </c>
      <c r="G38" s="1">
        <f>IF(diary!G38&lt;&gt;"",15,0)</f>
        <v>0</v>
      </c>
      <c r="H38" s="1">
        <f>IF(diary!H38&lt;&gt;"",15,0)</f>
        <v>0</v>
      </c>
      <c r="I38" s="1">
        <f>IF(diary!I38&lt;&gt;"",15,0)</f>
        <v>0</v>
      </c>
      <c r="J38" s="1">
        <f>IF(diary!J38&lt;&gt;"",15,0)</f>
        <v>0</v>
      </c>
      <c r="K38" s="1">
        <f>IF(diary!K38&lt;&gt;"",15,0)</f>
        <v>0</v>
      </c>
      <c r="L38" s="1">
        <f>IF(diary!L38&lt;&gt;"",15,0)</f>
        <v>0</v>
      </c>
      <c r="M38">
        <f>IF(SUM('coded MHI'!G38:I38)&gt;0,15,0)</f>
        <v>0</v>
      </c>
    </row>
    <row r="39" spans="1:13" x14ac:dyDescent="0.25">
      <c r="A39" s="1" t="s">
        <v>66</v>
      </c>
      <c r="B39" s="1">
        <f>diary!B39</f>
        <v>0</v>
      </c>
      <c r="C39" s="1">
        <f>diary!C39</f>
        <v>0</v>
      </c>
      <c r="D39" s="1">
        <f>_xlfn.NUMBERVALUE(LEFT(diary!D39,1))</f>
        <v>0</v>
      </c>
      <c r="E39" s="1">
        <f>IF(diary!E39="Yes",15,0)</f>
        <v>0</v>
      </c>
      <c r="F39" s="1">
        <f>IF(diary!F39&lt;&gt;"",15,0)</f>
        <v>0</v>
      </c>
      <c r="G39" s="1">
        <f>IF(diary!G39&lt;&gt;"",15,0)</f>
        <v>0</v>
      </c>
      <c r="H39" s="1">
        <f>IF(diary!H39&lt;&gt;"",15,0)</f>
        <v>0</v>
      </c>
      <c r="I39" s="1">
        <f>IF(diary!I39&lt;&gt;"",15,0)</f>
        <v>0</v>
      </c>
      <c r="J39" s="1">
        <f>IF(diary!J39&lt;&gt;"",15,0)</f>
        <v>0</v>
      </c>
      <c r="K39" s="1">
        <f>IF(diary!K39&lt;&gt;"",15,0)</f>
        <v>0</v>
      </c>
      <c r="L39" s="1">
        <f>IF(diary!L39&lt;&gt;"",15,0)</f>
        <v>0</v>
      </c>
      <c r="M39">
        <f>IF(SUM('coded MHI'!G39:I39)&gt;0,15,0)</f>
        <v>0</v>
      </c>
    </row>
    <row r="40" spans="1:13" x14ac:dyDescent="0.25">
      <c r="A40" s="1" t="s">
        <v>67</v>
      </c>
      <c r="B40" s="1">
        <f>diary!B40</f>
        <v>0</v>
      </c>
      <c r="C40" s="1">
        <f>diary!C40</f>
        <v>0</v>
      </c>
      <c r="D40" s="1">
        <f>_xlfn.NUMBERVALUE(LEFT(diary!D40,1))</f>
        <v>0</v>
      </c>
      <c r="E40" s="1">
        <f>IF(diary!E40="Yes",15,0)</f>
        <v>0</v>
      </c>
      <c r="F40" s="1">
        <f>IF(diary!F40&lt;&gt;"",15,0)</f>
        <v>0</v>
      </c>
      <c r="G40" s="1">
        <f>IF(diary!G40&lt;&gt;"",15,0)</f>
        <v>0</v>
      </c>
      <c r="H40" s="1">
        <f>IF(diary!H40&lt;&gt;"",15,0)</f>
        <v>0</v>
      </c>
      <c r="I40" s="1">
        <f>IF(diary!I40&lt;&gt;"",15,0)</f>
        <v>0</v>
      </c>
      <c r="J40" s="1">
        <f>IF(diary!J40&lt;&gt;"",15,0)</f>
        <v>0</v>
      </c>
      <c r="K40" s="1">
        <f>IF(diary!K40&lt;&gt;"",15,0)</f>
        <v>0</v>
      </c>
      <c r="L40" s="1">
        <f>IF(diary!L40&lt;&gt;"",15,0)</f>
        <v>0</v>
      </c>
      <c r="M40">
        <f>IF(SUM('coded MHI'!G40:I40)&gt;0,15,0)</f>
        <v>0</v>
      </c>
    </row>
    <row r="41" spans="1:13" x14ac:dyDescent="0.25">
      <c r="A41" s="1" t="s">
        <v>68</v>
      </c>
      <c r="B41" s="1">
        <f>diary!B41</f>
        <v>0</v>
      </c>
      <c r="C41" s="1">
        <f>diary!C41</f>
        <v>0</v>
      </c>
      <c r="D41" s="1">
        <f>_xlfn.NUMBERVALUE(LEFT(diary!D41,1))</f>
        <v>0</v>
      </c>
      <c r="E41" s="1">
        <f>IF(diary!E41="Yes",15,0)</f>
        <v>0</v>
      </c>
      <c r="F41" s="1">
        <f>IF(diary!F41&lt;&gt;"",15,0)</f>
        <v>0</v>
      </c>
      <c r="G41" s="1">
        <f>IF(diary!G41&lt;&gt;"",15,0)</f>
        <v>0</v>
      </c>
      <c r="H41" s="1">
        <f>IF(diary!H41&lt;&gt;"",15,0)</f>
        <v>0</v>
      </c>
      <c r="I41" s="1">
        <f>IF(diary!I41&lt;&gt;"",15,0)</f>
        <v>0</v>
      </c>
      <c r="J41" s="1">
        <f>IF(diary!J41&lt;&gt;"",15,0)</f>
        <v>0</v>
      </c>
      <c r="K41" s="1">
        <f>IF(diary!K41&lt;&gt;"",15,0)</f>
        <v>0</v>
      </c>
      <c r="L41" s="1">
        <f>IF(diary!L41&lt;&gt;"",15,0)</f>
        <v>0</v>
      </c>
      <c r="M41">
        <f>IF(SUM('coded MHI'!G41:I41)&gt;0,15,0)</f>
        <v>0</v>
      </c>
    </row>
    <row r="42" spans="1:13" x14ac:dyDescent="0.25">
      <c r="A42" s="1" t="s">
        <v>69</v>
      </c>
      <c r="B42" s="1">
        <f>diary!B42</f>
        <v>0</v>
      </c>
      <c r="C42" s="1">
        <f>diary!C42</f>
        <v>0</v>
      </c>
      <c r="D42" s="1">
        <f>_xlfn.NUMBERVALUE(LEFT(diary!D42,1))</f>
        <v>0</v>
      </c>
      <c r="E42" s="1">
        <f>IF(diary!E42="Yes",15,0)</f>
        <v>0</v>
      </c>
      <c r="F42" s="1">
        <f>IF(diary!F42&lt;&gt;"",15,0)</f>
        <v>0</v>
      </c>
      <c r="G42" s="1">
        <f>IF(diary!G42&lt;&gt;"",15,0)</f>
        <v>0</v>
      </c>
      <c r="H42" s="1">
        <f>IF(diary!H42&lt;&gt;"",15,0)</f>
        <v>0</v>
      </c>
      <c r="I42" s="1">
        <f>IF(diary!I42&lt;&gt;"",15,0)</f>
        <v>0</v>
      </c>
      <c r="J42" s="1">
        <f>IF(diary!J42&lt;&gt;"",15,0)</f>
        <v>0</v>
      </c>
      <c r="K42" s="1">
        <f>IF(diary!K42&lt;&gt;"",15,0)</f>
        <v>0</v>
      </c>
      <c r="L42" s="1">
        <f>IF(diary!L42&lt;&gt;"",15,0)</f>
        <v>0</v>
      </c>
      <c r="M42">
        <f>IF(SUM('coded MHI'!G42:I42)&gt;0,15,0)</f>
        <v>0</v>
      </c>
    </row>
    <row r="43" spans="1:13" x14ac:dyDescent="0.25">
      <c r="A43" s="1" t="s">
        <v>70</v>
      </c>
      <c r="B43" s="1">
        <f>diary!B43</f>
        <v>0</v>
      </c>
      <c r="C43" s="1">
        <f>diary!C43</f>
        <v>0</v>
      </c>
      <c r="D43" s="1">
        <f>_xlfn.NUMBERVALUE(LEFT(diary!D43,1))</f>
        <v>0</v>
      </c>
      <c r="E43" s="1">
        <f>IF(diary!E43="Yes",15,0)</f>
        <v>0</v>
      </c>
      <c r="F43" s="1">
        <f>IF(diary!F43&lt;&gt;"",15,0)</f>
        <v>0</v>
      </c>
      <c r="G43" s="1">
        <f>IF(diary!G43&lt;&gt;"",15,0)</f>
        <v>0</v>
      </c>
      <c r="H43" s="1">
        <f>IF(diary!H43&lt;&gt;"",15,0)</f>
        <v>0</v>
      </c>
      <c r="I43" s="1">
        <f>IF(diary!I43&lt;&gt;"",15,0)</f>
        <v>0</v>
      </c>
      <c r="J43" s="1">
        <f>IF(diary!J43&lt;&gt;"",15,0)</f>
        <v>0</v>
      </c>
      <c r="K43" s="1">
        <f>IF(diary!K43&lt;&gt;"",15,0)</f>
        <v>0</v>
      </c>
      <c r="L43" s="1">
        <f>IF(diary!L43&lt;&gt;"",15,0)</f>
        <v>0</v>
      </c>
      <c r="M43">
        <f>IF(SUM('coded MHI'!G43:I43)&gt;0,15,0)</f>
        <v>0</v>
      </c>
    </row>
    <row r="44" spans="1:13" x14ac:dyDescent="0.25">
      <c r="A44" s="1" t="s">
        <v>71</v>
      </c>
      <c r="B44" s="1">
        <f>diary!B44</f>
        <v>0</v>
      </c>
      <c r="C44" s="1">
        <f>diary!C44</f>
        <v>0</v>
      </c>
      <c r="D44" s="1">
        <f>_xlfn.NUMBERVALUE(LEFT(diary!D44,1))</f>
        <v>0</v>
      </c>
      <c r="E44" s="1">
        <f>IF(diary!E44="Yes",15,0)</f>
        <v>0</v>
      </c>
      <c r="F44" s="1">
        <f>IF(diary!F44&lt;&gt;"",15,0)</f>
        <v>0</v>
      </c>
      <c r="G44" s="1">
        <f>IF(diary!G44&lt;&gt;"",15,0)</f>
        <v>0</v>
      </c>
      <c r="H44" s="1">
        <f>IF(diary!H44&lt;&gt;"",15,0)</f>
        <v>0</v>
      </c>
      <c r="I44" s="1">
        <f>IF(diary!I44&lt;&gt;"",15,0)</f>
        <v>0</v>
      </c>
      <c r="J44" s="1">
        <f>IF(diary!J44&lt;&gt;"",15,0)</f>
        <v>0</v>
      </c>
      <c r="K44" s="1">
        <f>IF(diary!K44&lt;&gt;"",15,0)</f>
        <v>0</v>
      </c>
      <c r="L44" s="1">
        <f>IF(diary!L44&lt;&gt;"",15,0)</f>
        <v>0</v>
      </c>
      <c r="M44">
        <f>IF(SUM('coded MHI'!G44:I44)&gt;0,15,0)</f>
        <v>0</v>
      </c>
    </row>
    <row r="45" spans="1:13" x14ac:dyDescent="0.25">
      <c r="A45" s="1" t="s">
        <v>72</v>
      </c>
      <c r="B45" s="1">
        <f>diary!B45</f>
        <v>0</v>
      </c>
      <c r="C45" s="1">
        <f>diary!C45</f>
        <v>0</v>
      </c>
      <c r="D45" s="1">
        <f>_xlfn.NUMBERVALUE(LEFT(diary!D45,1))</f>
        <v>0</v>
      </c>
      <c r="E45" s="1">
        <f>IF(diary!E45="Yes",15,0)</f>
        <v>0</v>
      </c>
      <c r="F45" s="1">
        <f>IF(diary!F45&lt;&gt;"",15,0)</f>
        <v>0</v>
      </c>
      <c r="G45" s="1">
        <f>IF(diary!G45&lt;&gt;"",15,0)</f>
        <v>0</v>
      </c>
      <c r="H45" s="1">
        <f>IF(diary!H45&lt;&gt;"",15,0)</f>
        <v>0</v>
      </c>
      <c r="I45" s="1">
        <f>IF(diary!I45&lt;&gt;"",15,0)</f>
        <v>0</v>
      </c>
      <c r="J45" s="1">
        <f>IF(diary!J45&lt;&gt;"",15,0)</f>
        <v>0</v>
      </c>
      <c r="K45" s="1">
        <f>IF(diary!K45&lt;&gt;"",15,0)</f>
        <v>0</v>
      </c>
      <c r="L45" s="1">
        <f>IF(diary!L45&lt;&gt;"",15,0)</f>
        <v>0</v>
      </c>
      <c r="M45">
        <f>IF(SUM('coded MHI'!G45:I45)&gt;0,15,0)</f>
        <v>0</v>
      </c>
    </row>
    <row r="46" spans="1:13" x14ac:dyDescent="0.25">
      <c r="A46" s="1" t="s">
        <v>73</v>
      </c>
      <c r="B46" s="1">
        <f>diary!B46</f>
        <v>0</v>
      </c>
      <c r="C46" s="1">
        <f>diary!C46</f>
        <v>0</v>
      </c>
      <c r="D46" s="1">
        <f>_xlfn.NUMBERVALUE(LEFT(diary!D46,1))</f>
        <v>0</v>
      </c>
      <c r="E46" s="1">
        <f>IF(diary!E46="Yes",15,0)</f>
        <v>0</v>
      </c>
      <c r="F46" s="1">
        <f>IF(diary!F46&lt;&gt;"",15,0)</f>
        <v>0</v>
      </c>
      <c r="G46" s="1">
        <f>IF(diary!G46&lt;&gt;"",15,0)</f>
        <v>0</v>
      </c>
      <c r="H46" s="1">
        <f>IF(diary!H46&lt;&gt;"",15,0)</f>
        <v>0</v>
      </c>
      <c r="I46" s="1">
        <f>IF(diary!I46&lt;&gt;"",15,0)</f>
        <v>0</v>
      </c>
      <c r="J46" s="1">
        <f>IF(diary!J46&lt;&gt;"",15,0)</f>
        <v>0</v>
      </c>
      <c r="K46" s="1">
        <f>IF(diary!K46&lt;&gt;"",15,0)</f>
        <v>0</v>
      </c>
      <c r="L46" s="1">
        <f>IF(diary!L46&lt;&gt;"",15,0)</f>
        <v>0</v>
      </c>
      <c r="M46">
        <f>IF(SUM('coded MHI'!G46:I46)&gt;0,15,0)</f>
        <v>0</v>
      </c>
    </row>
    <row r="47" spans="1:13" x14ac:dyDescent="0.25">
      <c r="A47" s="1" t="s">
        <v>74</v>
      </c>
      <c r="B47" s="1">
        <f>diary!B47</f>
        <v>0</v>
      </c>
      <c r="C47" s="1">
        <f>diary!C47</f>
        <v>0</v>
      </c>
      <c r="D47" s="1">
        <f>_xlfn.NUMBERVALUE(LEFT(diary!D47,1))</f>
        <v>0</v>
      </c>
      <c r="E47" s="1">
        <f>IF(diary!E47="Yes",15,0)</f>
        <v>0</v>
      </c>
      <c r="F47" s="1">
        <f>IF(diary!F47&lt;&gt;"",15,0)</f>
        <v>0</v>
      </c>
      <c r="G47" s="1">
        <f>IF(diary!G47&lt;&gt;"",15,0)</f>
        <v>0</v>
      </c>
      <c r="H47" s="1">
        <f>IF(diary!H47&lt;&gt;"",15,0)</f>
        <v>0</v>
      </c>
      <c r="I47" s="1">
        <f>IF(diary!I47&lt;&gt;"",15,0)</f>
        <v>0</v>
      </c>
      <c r="J47" s="1">
        <f>IF(diary!J47&lt;&gt;"",15,0)</f>
        <v>0</v>
      </c>
      <c r="K47" s="1">
        <f>IF(diary!K47&lt;&gt;"",15,0)</f>
        <v>0</v>
      </c>
      <c r="L47" s="1">
        <f>IF(diary!L47&lt;&gt;"",15,0)</f>
        <v>0</v>
      </c>
      <c r="M47">
        <f>IF(SUM('coded MHI'!G47:I47)&gt;0,15,0)</f>
        <v>0</v>
      </c>
    </row>
    <row r="48" spans="1:13" x14ac:dyDescent="0.25">
      <c r="A48" s="1" t="s">
        <v>75</v>
      </c>
      <c r="B48" s="1">
        <f>diary!B48</f>
        <v>0</v>
      </c>
      <c r="C48" s="1">
        <f>diary!C48</f>
        <v>0</v>
      </c>
      <c r="D48" s="1">
        <f>_xlfn.NUMBERVALUE(LEFT(diary!D48,1))</f>
        <v>0</v>
      </c>
      <c r="E48" s="1">
        <f>IF(diary!E48="Yes",15,0)</f>
        <v>0</v>
      </c>
      <c r="F48" s="1">
        <f>IF(diary!F48&lt;&gt;"",15,0)</f>
        <v>0</v>
      </c>
      <c r="G48" s="1">
        <f>IF(diary!G48&lt;&gt;"",15,0)</f>
        <v>0</v>
      </c>
      <c r="H48" s="1">
        <f>IF(diary!H48&lt;&gt;"",15,0)</f>
        <v>0</v>
      </c>
      <c r="I48" s="1">
        <f>IF(diary!I48&lt;&gt;"",15,0)</f>
        <v>0</v>
      </c>
      <c r="J48" s="1">
        <f>IF(diary!J48&lt;&gt;"",15,0)</f>
        <v>0</v>
      </c>
      <c r="K48" s="1">
        <f>IF(diary!K48&lt;&gt;"",15,0)</f>
        <v>0</v>
      </c>
      <c r="L48" s="1">
        <f>IF(diary!L48&lt;&gt;"",15,0)</f>
        <v>0</v>
      </c>
      <c r="M48">
        <f>IF(SUM('coded MHI'!G48:I48)&gt;0,15,0)</f>
        <v>0</v>
      </c>
    </row>
    <row r="49" spans="1:13" x14ac:dyDescent="0.25">
      <c r="A49" s="1" t="s">
        <v>76</v>
      </c>
      <c r="B49" s="1">
        <f>diary!B49</f>
        <v>0</v>
      </c>
      <c r="C49" s="1">
        <f>diary!C49</f>
        <v>0</v>
      </c>
      <c r="D49" s="1">
        <f>_xlfn.NUMBERVALUE(LEFT(diary!D49,1))</f>
        <v>0</v>
      </c>
      <c r="E49" s="1">
        <f>IF(diary!E49="Yes",15,0)</f>
        <v>0</v>
      </c>
      <c r="F49" s="1">
        <f>IF(diary!F49&lt;&gt;"",15,0)</f>
        <v>0</v>
      </c>
      <c r="G49" s="1">
        <f>IF(diary!G49&lt;&gt;"",15,0)</f>
        <v>0</v>
      </c>
      <c r="H49" s="1">
        <f>IF(diary!H49&lt;&gt;"",15,0)</f>
        <v>0</v>
      </c>
      <c r="I49" s="1">
        <f>IF(diary!I49&lt;&gt;"",15,0)</f>
        <v>0</v>
      </c>
      <c r="J49" s="1">
        <f>IF(diary!J49&lt;&gt;"",15,0)</f>
        <v>0</v>
      </c>
      <c r="K49" s="1">
        <f>IF(diary!K49&lt;&gt;"",15,0)</f>
        <v>0</v>
      </c>
      <c r="L49" s="1">
        <f>IF(diary!L49&lt;&gt;"",15,0)</f>
        <v>0</v>
      </c>
      <c r="M49">
        <f>IF(SUM('coded MHI'!G49:I49)&gt;0,15,0)</f>
        <v>0</v>
      </c>
    </row>
    <row r="50" spans="1:13" x14ac:dyDescent="0.25">
      <c r="A50" s="1" t="s">
        <v>77</v>
      </c>
      <c r="B50" s="1">
        <f>diary!B50</f>
        <v>0</v>
      </c>
      <c r="C50" s="1">
        <f>diary!C50</f>
        <v>0</v>
      </c>
      <c r="D50" s="1">
        <f>_xlfn.NUMBERVALUE(LEFT(diary!D50,1))</f>
        <v>0</v>
      </c>
      <c r="E50" s="1">
        <f>IF(diary!E50="Yes",15,0)</f>
        <v>0</v>
      </c>
      <c r="F50" s="1">
        <f>IF(diary!F50&lt;&gt;"",15,0)</f>
        <v>0</v>
      </c>
      <c r="G50" s="1">
        <f>IF(diary!G50&lt;&gt;"",15,0)</f>
        <v>0</v>
      </c>
      <c r="H50" s="1">
        <f>IF(diary!H50&lt;&gt;"",15,0)</f>
        <v>0</v>
      </c>
      <c r="I50" s="1">
        <f>IF(diary!I50&lt;&gt;"",15,0)</f>
        <v>0</v>
      </c>
      <c r="J50" s="1">
        <f>IF(diary!J50&lt;&gt;"",15,0)</f>
        <v>0</v>
      </c>
      <c r="K50" s="1">
        <f>IF(diary!K50&lt;&gt;"",15,0)</f>
        <v>0</v>
      </c>
      <c r="L50" s="1">
        <f>IF(diary!L50&lt;&gt;"",15,0)</f>
        <v>0</v>
      </c>
      <c r="M50">
        <f>IF(SUM('coded MHI'!G50:I50)&gt;0,15,0)</f>
        <v>0</v>
      </c>
    </row>
    <row r="51" spans="1:13" x14ac:dyDescent="0.25">
      <c r="A51" s="1" t="s">
        <v>78</v>
      </c>
      <c r="B51" s="1">
        <f>diary!B51</f>
        <v>0</v>
      </c>
      <c r="C51" s="1">
        <f>diary!C51</f>
        <v>0</v>
      </c>
      <c r="D51" s="1">
        <f>_xlfn.NUMBERVALUE(LEFT(diary!D51,1))</f>
        <v>0</v>
      </c>
      <c r="E51" s="1">
        <f>IF(diary!E51="Yes",15,0)</f>
        <v>0</v>
      </c>
      <c r="F51" s="1">
        <f>IF(diary!F51&lt;&gt;"",15,0)</f>
        <v>0</v>
      </c>
      <c r="G51" s="1">
        <f>IF(diary!G51&lt;&gt;"",15,0)</f>
        <v>0</v>
      </c>
      <c r="H51" s="1">
        <f>IF(diary!H51&lt;&gt;"",15,0)</f>
        <v>0</v>
      </c>
      <c r="I51" s="1">
        <f>IF(diary!I51&lt;&gt;"",15,0)</f>
        <v>0</v>
      </c>
      <c r="J51" s="1">
        <f>IF(diary!J51&lt;&gt;"",15,0)</f>
        <v>0</v>
      </c>
      <c r="K51" s="1">
        <f>IF(diary!K51&lt;&gt;"",15,0)</f>
        <v>0</v>
      </c>
      <c r="L51" s="1">
        <f>IF(diary!L51&lt;&gt;"",15,0)</f>
        <v>0</v>
      </c>
      <c r="M51">
        <f>IF(SUM('coded MHI'!G51:I51)&gt;0,15,0)</f>
        <v>0</v>
      </c>
    </row>
    <row r="52" spans="1:13" x14ac:dyDescent="0.25">
      <c r="A52" s="1" t="s">
        <v>79</v>
      </c>
      <c r="B52" s="1">
        <f>diary!B52</f>
        <v>0</v>
      </c>
      <c r="C52" s="1">
        <f>diary!C52</f>
        <v>0</v>
      </c>
      <c r="D52" s="1">
        <f>_xlfn.NUMBERVALUE(LEFT(diary!D52,1))</f>
        <v>0</v>
      </c>
      <c r="E52" s="1">
        <f>IF(diary!E52="Yes",15,0)</f>
        <v>0</v>
      </c>
      <c r="F52" s="1">
        <f>IF(diary!F52&lt;&gt;"",15,0)</f>
        <v>0</v>
      </c>
      <c r="G52" s="1">
        <f>IF(diary!G52&lt;&gt;"",15,0)</f>
        <v>0</v>
      </c>
      <c r="H52" s="1">
        <f>IF(diary!H52&lt;&gt;"",15,0)</f>
        <v>0</v>
      </c>
      <c r="I52" s="1">
        <f>IF(diary!I52&lt;&gt;"",15,0)</f>
        <v>0</v>
      </c>
      <c r="J52" s="1">
        <f>IF(diary!J52&lt;&gt;"",15,0)</f>
        <v>0</v>
      </c>
      <c r="K52" s="1">
        <f>IF(diary!K52&lt;&gt;"",15,0)</f>
        <v>0</v>
      </c>
      <c r="L52" s="1">
        <f>IF(diary!L52&lt;&gt;"",15,0)</f>
        <v>0</v>
      </c>
      <c r="M52">
        <f>IF(SUM('coded MHI'!G52:I52)&gt;0,15,0)</f>
        <v>0</v>
      </c>
    </row>
    <row r="53" spans="1:13" x14ac:dyDescent="0.25">
      <c r="A53" s="1" t="s">
        <v>80</v>
      </c>
      <c r="B53" s="1">
        <f>diary!B53</f>
        <v>0</v>
      </c>
      <c r="C53" s="1">
        <f>diary!C53</f>
        <v>0</v>
      </c>
      <c r="D53" s="1">
        <f>_xlfn.NUMBERVALUE(LEFT(diary!D53,1))</f>
        <v>0</v>
      </c>
      <c r="E53" s="1">
        <f>IF(diary!E53="Yes",15,0)</f>
        <v>0</v>
      </c>
      <c r="F53" s="1">
        <f>IF(diary!F53&lt;&gt;"",15,0)</f>
        <v>0</v>
      </c>
      <c r="G53" s="1">
        <f>IF(diary!G53&lt;&gt;"",15,0)</f>
        <v>0</v>
      </c>
      <c r="H53" s="1">
        <f>IF(diary!H53&lt;&gt;"",15,0)</f>
        <v>0</v>
      </c>
      <c r="I53" s="1">
        <f>IF(diary!I53&lt;&gt;"",15,0)</f>
        <v>0</v>
      </c>
      <c r="J53" s="1">
        <f>IF(diary!J53&lt;&gt;"",15,0)</f>
        <v>0</v>
      </c>
      <c r="K53" s="1">
        <f>IF(diary!K53&lt;&gt;"",15,0)</f>
        <v>0</v>
      </c>
      <c r="L53" s="1">
        <f>IF(diary!L53&lt;&gt;"",15,0)</f>
        <v>0</v>
      </c>
      <c r="M53">
        <f>IF(SUM('coded MHI'!G53:I53)&gt;0,15,0)</f>
        <v>0</v>
      </c>
    </row>
    <row r="54" spans="1:13" x14ac:dyDescent="0.25">
      <c r="A54" s="1" t="s">
        <v>81</v>
      </c>
      <c r="B54" s="1">
        <f>diary!B54</f>
        <v>0</v>
      </c>
      <c r="C54" s="1">
        <f>diary!C54</f>
        <v>0</v>
      </c>
      <c r="D54" s="1">
        <f>_xlfn.NUMBERVALUE(LEFT(diary!D54,1))</f>
        <v>0</v>
      </c>
      <c r="E54" s="1">
        <f>IF(diary!E54="Yes",15,0)</f>
        <v>0</v>
      </c>
      <c r="F54" s="1">
        <f>IF(diary!F54&lt;&gt;"",15,0)</f>
        <v>0</v>
      </c>
      <c r="G54" s="1">
        <f>IF(diary!G54&lt;&gt;"",15,0)</f>
        <v>0</v>
      </c>
      <c r="H54" s="1">
        <f>IF(diary!H54&lt;&gt;"",15,0)</f>
        <v>0</v>
      </c>
      <c r="I54" s="1">
        <f>IF(diary!I54&lt;&gt;"",15,0)</f>
        <v>0</v>
      </c>
      <c r="J54" s="1">
        <f>IF(diary!J54&lt;&gt;"",15,0)</f>
        <v>0</v>
      </c>
      <c r="K54" s="1">
        <f>IF(diary!K54&lt;&gt;"",15,0)</f>
        <v>0</v>
      </c>
      <c r="L54" s="1">
        <f>IF(diary!L54&lt;&gt;"",15,0)</f>
        <v>0</v>
      </c>
      <c r="M54">
        <f>IF(SUM('coded MHI'!G54:I54)&gt;0,15,0)</f>
        <v>0</v>
      </c>
    </row>
    <row r="55" spans="1:13" x14ac:dyDescent="0.25">
      <c r="A55" s="1" t="s">
        <v>82</v>
      </c>
      <c r="B55" s="1">
        <f>diary!B55</f>
        <v>0</v>
      </c>
      <c r="C55" s="1">
        <f>diary!C55</f>
        <v>0</v>
      </c>
      <c r="D55" s="1">
        <f>_xlfn.NUMBERVALUE(LEFT(diary!D55,1))</f>
        <v>0</v>
      </c>
      <c r="E55" s="1">
        <f>IF(diary!E55="Yes",15,0)</f>
        <v>0</v>
      </c>
      <c r="F55" s="1">
        <f>IF(diary!F55&lt;&gt;"",15,0)</f>
        <v>0</v>
      </c>
      <c r="G55" s="1">
        <f>IF(diary!G55&lt;&gt;"",15,0)</f>
        <v>0</v>
      </c>
      <c r="H55" s="1">
        <f>IF(diary!H55&lt;&gt;"",15,0)</f>
        <v>0</v>
      </c>
      <c r="I55" s="1">
        <f>IF(diary!I55&lt;&gt;"",15,0)</f>
        <v>0</v>
      </c>
      <c r="J55" s="1">
        <f>IF(diary!J55&lt;&gt;"",15,0)</f>
        <v>0</v>
      </c>
      <c r="K55" s="1">
        <f>IF(diary!K55&lt;&gt;"",15,0)</f>
        <v>0</v>
      </c>
      <c r="L55" s="1">
        <f>IF(diary!L55&lt;&gt;"",15,0)</f>
        <v>0</v>
      </c>
      <c r="M55">
        <f>IF(SUM('coded MHI'!G55:I55)&gt;0,15,0)</f>
        <v>0</v>
      </c>
    </row>
    <row r="56" spans="1:13" x14ac:dyDescent="0.25">
      <c r="A56" s="1" t="s">
        <v>83</v>
      </c>
      <c r="B56" s="1">
        <f>diary!B56</f>
        <v>0</v>
      </c>
      <c r="C56" s="1">
        <f>diary!C56</f>
        <v>0</v>
      </c>
      <c r="D56" s="1">
        <f>_xlfn.NUMBERVALUE(LEFT(diary!D56,1))</f>
        <v>0</v>
      </c>
      <c r="E56" s="1">
        <f>IF(diary!E56="Yes",15,0)</f>
        <v>0</v>
      </c>
      <c r="F56" s="1">
        <f>IF(diary!F56&lt;&gt;"",15,0)</f>
        <v>0</v>
      </c>
      <c r="G56" s="1">
        <f>IF(diary!G56&lt;&gt;"",15,0)</f>
        <v>0</v>
      </c>
      <c r="H56" s="1">
        <f>IF(diary!H56&lt;&gt;"",15,0)</f>
        <v>0</v>
      </c>
      <c r="I56" s="1">
        <f>IF(diary!I56&lt;&gt;"",15,0)</f>
        <v>0</v>
      </c>
      <c r="J56" s="1">
        <f>IF(diary!J56&lt;&gt;"",15,0)</f>
        <v>0</v>
      </c>
      <c r="K56" s="1">
        <f>IF(diary!K56&lt;&gt;"",15,0)</f>
        <v>0</v>
      </c>
      <c r="L56" s="1">
        <f>IF(diary!L56&lt;&gt;"",15,0)</f>
        <v>0</v>
      </c>
      <c r="M56">
        <f>IF(SUM('coded MHI'!G56:I56)&gt;0,15,0)</f>
        <v>0</v>
      </c>
    </row>
    <row r="57" spans="1:13" x14ac:dyDescent="0.25">
      <c r="A57" s="1" t="s">
        <v>84</v>
      </c>
      <c r="B57" s="1">
        <f>diary!B57</f>
        <v>0</v>
      </c>
      <c r="C57" s="1">
        <f>diary!C57</f>
        <v>0</v>
      </c>
      <c r="D57" s="1">
        <f>_xlfn.NUMBERVALUE(LEFT(diary!D57,1))</f>
        <v>0</v>
      </c>
      <c r="E57" s="1">
        <f>IF(diary!E57="Yes",15,0)</f>
        <v>0</v>
      </c>
      <c r="F57" s="1">
        <f>IF(diary!F57&lt;&gt;"",15,0)</f>
        <v>0</v>
      </c>
      <c r="G57" s="1">
        <f>IF(diary!G57&lt;&gt;"",15,0)</f>
        <v>0</v>
      </c>
      <c r="H57" s="1">
        <f>IF(diary!H57&lt;&gt;"",15,0)</f>
        <v>0</v>
      </c>
      <c r="I57" s="1">
        <f>IF(diary!I57&lt;&gt;"",15,0)</f>
        <v>0</v>
      </c>
      <c r="J57" s="1">
        <f>IF(diary!J57&lt;&gt;"",15,0)</f>
        <v>0</v>
      </c>
      <c r="K57" s="1">
        <f>IF(diary!K57&lt;&gt;"",15,0)</f>
        <v>0</v>
      </c>
      <c r="L57" s="1">
        <f>IF(diary!L57&lt;&gt;"",15,0)</f>
        <v>0</v>
      </c>
      <c r="M57">
        <f>IF(SUM('coded MHI'!G57:I57)&gt;0,15,0)</f>
        <v>0</v>
      </c>
    </row>
    <row r="58" spans="1:13" x14ac:dyDescent="0.25">
      <c r="A58" s="1" t="s">
        <v>85</v>
      </c>
      <c r="B58" s="1">
        <f>diary!B58</f>
        <v>0</v>
      </c>
      <c r="C58" s="1">
        <f>diary!C58</f>
        <v>0</v>
      </c>
      <c r="D58" s="1">
        <f>_xlfn.NUMBERVALUE(LEFT(diary!D58,1))</f>
        <v>0</v>
      </c>
      <c r="E58" s="1">
        <f>IF(diary!E58="Yes",15,0)</f>
        <v>0</v>
      </c>
      <c r="F58" s="1">
        <f>IF(diary!F58&lt;&gt;"",15,0)</f>
        <v>0</v>
      </c>
      <c r="G58" s="1">
        <f>IF(diary!G58&lt;&gt;"",15,0)</f>
        <v>0</v>
      </c>
      <c r="H58" s="1">
        <f>IF(diary!H58&lt;&gt;"",15,0)</f>
        <v>0</v>
      </c>
      <c r="I58" s="1">
        <f>IF(diary!I58&lt;&gt;"",15,0)</f>
        <v>0</v>
      </c>
      <c r="J58" s="1">
        <f>IF(diary!J58&lt;&gt;"",15,0)</f>
        <v>0</v>
      </c>
      <c r="K58" s="1">
        <f>IF(diary!K58&lt;&gt;"",15,0)</f>
        <v>0</v>
      </c>
      <c r="L58" s="1">
        <f>IF(diary!L58&lt;&gt;"",15,0)</f>
        <v>0</v>
      </c>
      <c r="M58">
        <f>IF(SUM('coded MHI'!G58:I58)&gt;0,15,0)</f>
        <v>0</v>
      </c>
    </row>
    <row r="59" spans="1:13" x14ac:dyDescent="0.25">
      <c r="A59" s="1" t="s">
        <v>86</v>
      </c>
      <c r="B59" s="1">
        <f>diary!B59</f>
        <v>0</v>
      </c>
      <c r="C59" s="1">
        <f>diary!C59</f>
        <v>0</v>
      </c>
      <c r="D59" s="1">
        <f>_xlfn.NUMBERVALUE(LEFT(diary!D59,1))</f>
        <v>0</v>
      </c>
      <c r="E59" s="1">
        <f>IF(diary!E59="Yes",15,0)</f>
        <v>0</v>
      </c>
      <c r="F59" s="1">
        <f>IF(diary!F59&lt;&gt;"",15,0)</f>
        <v>0</v>
      </c>
      <c r="G59" s="1">
        <f>IF(diary!G59&lt;&gt;"",15,0)</f>
        <v>0</v>
      </c>
      <c r="H59" s="1">
        <f>IF(diary!H59&lt;&gt;"",15,0)</f>
        <v>0</v>
      </c>
      <c r="I59" s="1">
        <f>IF(diary!I59&lt;&gt;"",15,0)</f>
        <v>0</v>
      </c>
      <c r="J59" s="1">
        <f>IF(diary!J59&lt;&gt;"",15,0)</f>
        <v>0</v>
      </c>
      <c r="K59" s="1">
        <f>IF(diary!K59&lt;&gt;"",15,0)</f>
        <v>0</v>
      </c>
      <c r="L59" s="1">
        <f>IF(diary!L59&lt;&gt;"",15,0)</f>
        <v>0</v>
      </c>
      <c r="M59">
        <f>IF(SUM('coded MHI'!G59:I59)&gt;0,15,0)</f>
        <v>0</v>
      </c>
    </row>
    <row r="60" spans="1:13" x14ac:dyDescent="0.25">
      <c r="A60" s="1" t="s">
        <v>87</v>
      </c>
      <c r="B60" s="1">
        <f>diary!B60</f>
        <v>0</v>
      </c>
      <c r="C60" s="1">
        <f>diary!C60</f>
        <v>0</v>
      </c>
      <c r="D60" s="1">
        <f>_xlfn.NUMBERVALUE(LEFT(diary!D60,1))</f>
        <v>0</v>
      </c>
      <c r="E60" s="1">
        <f>IF(diary!E60="Yes",15,0)</f>
        <v>0</v>
      </c>
      <c r="F60" s="1">
        <f>IF(diary!F60&lt;&gt;"",15,0)</f>
        <v>0</v>
      </c>
      <c r="G60" s="1">
        <f>IF(diary!G60&lt;&gt;"",15,0)</f>
        <v>0</v>
      </c>
      <c r="H60" s="1">
        <f>IF(diary!H60&lt;&gt;"",15,0)</f>
        <v>0</v>
      </c>
      <c r="I60" s="1">
        <f>IF(diary!I60&lt;&gt;"",15,0)</f>
        <v>0</v>
      </c>
      <c r="J60" s="1">
        <f>IF(diary!J60&lt;&gt;"",15,0)</f>
        <v>0</v>
      </c>
      <c r="K60" s="1">
        <f>IF(diary!K60&lt;&gt;"",15,0)</f>
        <v>0</v>
      </c>
      <c r="L60" s="1">
        <f>IF(diary!L60&lt;&gt;"",15,0)</f>
        <v>0</v>
      </c>
      <c r="M60">
        <f>IF(SUM('coded MHI'!G60:I60)&gt;0,15,0)</f>
        <v>0</v>
      </c>
    </row>
    <row r="61" spans="1:13" x14ac:dyDescent="0.25">
      <c r="A61" s="1" t="s">
        <v>88</v>
      </c>
      <c r="B61" s="1">
        <f>diary!B61</f>
        <v>0</v>
      </c>
      <c r="C61" s="1">
        <f>diary!C61</f>
        <v>0</v>
      </c>
      <c r="D61" s="1">
        <f>_xlfn.NUMBERVALUE(LEFT(diary!D61,1))</f>
        <v>0</v>
      </c>
      <c r="E61" s="1">
        <f>IF(diary!E61="Yes",15,0)</f>
        <v>0</v>
      </c>
      <c r="F61" s="1">
        <f>IF(diary!F61&lt;&gt;"",15,0)</f>
        <v>0</v>
      </c>
      <c r="G61" s="1">
        <f>IF(diary!G61&lt;&gt;"",15,0)</f>
        <v>0</v>
      </c>
      <c r="H61" s="1">
        <f>IF(diary!H61&lt;&gt;"",15,0)</f>
        <v>0</v>
      </c>
      <c r="I61" s="1">
        <f>IF(diary!I61&lt;&gt;"",15,0)</f>
        <v>0</v>
      </c>
      <c r="J61" s="1">
        <f>IF(diary!J61&lt;&gt;"",15,0)</f>
        <v>0</v>
      </c>
      <c r="K61" s="1">
        <f>IF(diary!K61&lt;&gt;"",15,0)</f>
        <v>0</v>
      </c>
      <c r="L61" s="1">
        <f>IF(diary!L61&lt;&gt;"",15,0)</f>
        <v>0</v>
      </c>
      <c r="M61">
        <f>IF(SUM('coded MHI'!G61:I61)&gt;0,15,0)</f>
        <v>0</v>
      </c>
    </row>
    <row r="62" spans="1:13" x14ac:dyDescent="0.25">
      <c r="A62" s="1" t="s">
        <v>89</v>
      </c>
      <c r="B62" s="1">
        <f>diary!B62</f>
        <v>0</v>
      </c>
      <c r="C62" s="1">
        <f>diary!C62</f>
        <v>0</v>
      </c>
      <c r="D62" s="1">
        <f>_xlfn.NUMBERVALUE(LEFT(diary!D62,1))</f>
        <v>0</v>
      </c>
      <c r="E62" s="1">
        <f>IF(diary!E62="Yes",15,0)</f>
        <v>0</v>
      </c>
      <c r="F62" s="1">
        <f>IF(diary!F62&lt;&gt;"",15,0)</f>
        <v>0</v>
      </c>
      <c r="G62" s="1">
        <f>IF(diary!G62&lt;&gt;"",15,0)</f>
        <v>0</v>
      </c>
      <c r="H62" s="1">
        <f>IF(diary!H62&lt;&gt;"",15,0)</f>
        <v>0</v>
      </c>
      <c r="I62" s="1">
        <f>IF(diary!I62&lt;&gt;"",15,0)</f>
        <v>0</v>
      </c>
      <c r="J62" s="1">
        <f>IF(diary!J62&lt;&gt;"",15,0)</f>
        <v>0</v>
      </c>
      <c r="K62" s="1">
        <f>IF(diary!K62&lt;&gt;"",15,0)</f>
        <v>0</v>
      </c>
      <c r="L62" s="1">
        <f>IF(diary!L62&lt;&gt;"",15,0)</f>
        <v>0</v>
      </c>
      <c r="M62">
        <f>IF(SUM('coded MHI'!G62:I62)&gt;0,15,0)</f>
        <v>0</v>
      </c>
    </row>
    <row r="63" spans="1:13" x14ac:dyDescent="0.25">
      <c r="A63" s="1" t="s">
        <v>90</v>
      </c>
      <c r="B63" s="1">
        <f>diary!B63</f>
        <v>0</v>
      </c>
      <c r="C63" s="1">
        <f>diary!C63</f>
        <v>0</v>
      </c>
      <c r="D63" s="1">
        <f>_xlfn.NUMBERVALUE(LEFT(diary!D63,1))</f>
        <v>0</v>
      </c>
      <c r="E63" s="1">
        <f>IF(diary!E63="Yes",15,0)</f>
        <v>0</v>
      </c>
      <c r="F63" s="1">
        <f>IF(diary!F63&lt;&gt;"",15,0)</f>
        <v>0</v>
      </c>
      <c r="G63" s="1">
        <f>IF(diary!G63&lt;&gt;"",15,0)</f>
        <v>0</v>
      </c>
      <c r="H63" s="1">
        <f>IF(diary!H63&lt;&gt;"",15,0)</f>
        <v>0</v>
      </c>
      <c r="I63" s="1">
        <f>IF(diary!I63&lt;&gt;"",15,0)</f>
        <v>0</v>
      </c>
      <c r="J63" s="1">
        <f>IF(diary!J63&lt;&gt;"",15,0)</f>
        <v>0</v>
      </c>
      <c r="K63" s="1">
        <f>IF(diary!K63&lt;&gt;"",15,0)</f>
        <v>0</v>
      </c>
      <c r="L63" s="1">
        <f>IF(diary!L63&lt;&gt;"",15,0)</f>
        <v>0</v>
      </c>
      <c r="M63">
        <f>IF(SUM('coded MHI'!G63:I63)&gt;0,15,0)</f>
        <v>0</v>
      </c>
    </row>
    <row r="64" spans="1:13" x14ac:dyDescent="0.25">
      <c r="A64" s="1" t="s">
        <v>91</v>
      </c>
      <c r="B64" s="1">
        <f>diary!B64</f>
        <v>0</v>
      </c>
      <c r="C64" s="1">
        <f>diary!C64</f>
        <v>0</v>
      </c>
      <c r="D64" s="1">
        <f>_xlfn.NUMBERVALUE(LEFT(diary!D64,1))</f>
        <v>0</v>
      </c>
      <c r="E64" s="1">
        <f>IF(diary!E64="Yes",15,0)</f>
        <v>0</v>
      </c>
      <c r="F64" s="1">
        <f>IF(diary!F64&lt;&gt;"",15,0)</f>
        <v>0</v>
      </c>
      <c r="G64" s="1">
        <f>IF(diary!G64&lt;&gt;"",15,0)</f>
        <v>0</v>
      </c>
      <c r="H64" s="1">
        <f>IF(diary!H64&lt;&gt;"",15,0)</f>
        <v>0</v>
      </c>
      <c r="I64" s="1">
        <f>IF(diary!I64&lt;&gt;"",15,0)</f>
        <v>0</v>
      </c>
      <c r="J64" s="1">
        <f>IF(diary!J64&lt;&gt;"",15,0)</f>
        <v>0</v>
      </c>
      <c r="K64" s="1">
        <f>IF(diary!K64&lt;&gt;"",15,0)</f>
        <v>0</v>
      </c>
      <c r="L64" s="1">
        <f>IF(diary!L64&lt;&gt;"",15,0)</f>
        <v>0</v>
      </c>
      <c r="M64">
        <f>IF(SUM('coded MHI'!G64:I64)&gt;0,15,0)</f>
        <v>0</v>
      </c>
    </row>
    <row r="65" spans="1:13" x14ac:dyDescent="0.25">
      <c r="A65" s="1" t="s">
        <v>92</v>
      </c>
      <c r="B65" s="1">
        <f>diary!B65</f>
        <v>0</v>
      </c>
      <c r="C65" s="1">
        <f>diary!C65</f>
        <v>0</v>
      </c>
      <c r="D65" s="1">
        <f>_xlfn.NUMBERVALUE(LEFT(diary!D65,1))</f>
        <v>0</v>
      </c>
      <c r="E65" s="1">
        <f>IF(diary!E65="Yes",15,0)</f>
        <v>0</v>
      </c>
      <c r="F65" s="1">
        <f>IF(diary!F65&lt;&gt;"",15,0)</f>
        <v>0</v>
      </c>
      <c r="G65" s="1">
        <f>IF(diary!G65&lt;&gt;"",15,0)</f>
        <v>0</v>
      </c>
      <c r="H65" s="1">
        <f>IF(diary!H65&lt;&gt;"",15,0)</f>
        <v>0</v>
      </c>
      <c r="I65" s="1">
        <f>IF(diary!I65&lt;&gt;"",15,0)</f>
        <v>0</v>
      </c>
      <c r="J65" s="1">
        <f>IF(diary!J65&lt;&gt;"",15,0)</f>
        <v>0</v>
      </c>
      <c r="K65" s="1">
        <f>IF(diary!K65&lt;&gt;"",15,0)</f>
        <v>0</v>
      </c>
      <c r="L65" s="1">
        <f>IF(diary!L65&lt;&gt;"",15,0)</f>
        <v>0</v>
      </c>
      <c r="M65">
        <f>IF(SUM('coded MHI'!G65:I65)&gt;0,15,0)</f>
        <v>0</v>
      </c>
    </row>
    <row r="66" spans="1:13" x14ac:dyDescent="0.25">
      <c r="A66" s="1" t="s">
        <v>93</v>
      </c>
      <c r="B66" s="1">
        <f>diary!B66</f>
        <v>0</v>
      </c>
      <c r="C66" s="1">
        <f>diary!C66</f>
        <v>0</v>
      </c>
      <c r="D66" s="1">
        <f>_xlfn.NUMBERVALUE(LEFT(diary!D66,1))</f>
        <v>0</v>
      </c>
      <c r="E66" s="1">
        <f>IF(diary!E66="Yes",15,0)</f>
        <v>0</v>
      </c>
      <c r="F66" s="1">
        <f>IF(diary!F66&lt;&gt;"",15,0)</f>
        <v>0</v>
      </c>
      <c r="G66" s="1">
        <f>IF(diary!G66&lt;&gt;"",15,0)</f>
        <v>0</v>
      </c>
      <c r="H66" s="1">
        <f>IF(diary!H66&lt;&gt;"",15,0)</f>
        <v>0</v>
      </c>
      <c r="I66" s="1">
        <f>IF(diary!I66&lt;&gt;"",15,0)</f>
        <v>0</v>
      </c>
      <c r="J66" s="1">
        <f>IF(diary!J66&lt;&gt;"",15,0)</f>
        <v>0</v>
      </c>
      <c r="K66" s="1">
        <f>IF(diary!K66&lt;&gt;"",15,0)</f>
        <v>0</v>
      </c>
      <c r="L66" s="1">
        <f>IF(diary!L66&lt;&gt;"",15,0)</f>
        <v>0</v>
      </c>
      <c r="M66">
        <f>IF(SUM('coded MHI'!G66:I66)&gt;0,15,0)</f>
        <v>0</v>
      </c>
    </row>
    <row r="67" spans="1:13" x14ac:dyDescent="0.25">
      <c r="A67" s="1" t="s">
        <v>94</v>
      </c>
      <c r="B67" s="1">
        <f>diary!B67</f>
        <v>0</v>
      </c>
      <c r="C67" s="1">
        <f>diary!C67</f>
        <v>0</v>
      </c>
      <c r="D67" s="1">
        <f>_xlfn.NUMBERVALUE(LEFT(diary!D67,1))</f>
        <v>0</v>
      </c>
      <c r="E67" s="1">
        <f>IF(diary!E67="Yes",15,0)</f>
        <v>0</v>
      </c>
      <c r="F67" s="1">
        <f>IF(diary!F67&lt;&gt;"",15,0)</f>
        <v>0</v>
      </c>
      <c r="G67" s="1">
        <f>IF(diary!G67&lt;&gt;"",15,0)</f>
        <v>0</v>
      </c>
      <c r="H67" s="1">
        <f>IF(diary!H67&lt;&gt;"",15,0)</f>
        <v>0</v>
      </c>
      <c r="I67" s="1">
        <f>IF(diary!I67&lt;&gt;"",15,0)</f>
        <v>0</v>
      </c>
      <c r="J67" s="1">
        <f>IF(diary!J67&lt;&gt;"",15,0)</f>
        <v>0</v>
      </c>
      <c r="K67" s="1">
        <f>IF(diary!K67&lt;&gt;"",15,0)</f>
        <v>0</v>
      </c>
      <c r="L67" s="1">
        <f>IF(diary!L67&lt;&gt;"",15,0)</f>
        <v>0</v>
      </c>
      <c r="M67">
        <f>IF(SUM('coded MHI'!G67:I67)&gt;0,15,0)</f>
        <v>0</v>
      </c>
    </row>
    <row r="68" spans="1:13" x14ac:dyDescent="0.25">
      <c r="A68" s="1" t="s">
        <v>95</v>
      </c>
      <c r="B68" s="1">
        <f>diary!B68</f>
        <v>0</v>
      </c>
      <c r="C68" s="1">
        <f>diary!C68</f>
        <v>0</v>
      </c>
      <c r="D68" s="1">
        <f>_xlfn.NUMBERVALUE(LEFT(diary!D68,1))</f>
        <v>0</v>
      </c>
      <c r="E68" s="1">
        <f>IF(diary!E68="Yes",15,0)</f>
        <v>0</v>
      </c>
      <c r="F68" s="1">
        <f>IF(diary!F68&lt;&gt;"",15,0)</f>
        <v>0</v>
      </c>
      <c r="G68" s="1">
        <f>IF(diary!G68&lt;&gt;"",15,0)</f>
        <v>0</v>
      </c>
      <c r="H68" s="1">
        <f>IF(diary!H68&lt;&gt;"",15,0)</f>
        <v>0</v>
      </c>
      <c r="I68" s="1">
        <f>IF(diary!I68&lt;&gt;"",15,0)</f>
        <v>0</v>
      </c>
      <c r="J68" s="1">
        <f>IF(diary!J68&lt;&gt;"",15,0)</f>
        <v>0</v>
      </c>
      <c r="K68" s="1">
        <f>IF(diary!K68&lt;&gt;"",15,0)</f>
        <v>0</v>
      </c>
      <c r="L68" s="1">
        <f>IF(diary!L68&lt;&gt;"",15,0)</f>
        <v>0</v>
      </c>
      <c r="M68">
        <f>IF(SUM('coded MHI'!G68:I68)&gt;0,15,0)</f>
        <v>0</v>
      </c>
    </row>
    <row r="69" spans="1:13" x14ac:dyDescent="0.25">
      <c r="A69" s="1" t="s">
        <v>96</v>
      </c>
      <c r="B69" s="1">
        <f>diary!B69</f>
        <v>0</v>
      </c>
      <c r="C69" s="1">
        <f>diary!C69</f>
        <v>0</v>
      </c>
      <c r="D69" s="1">
        <f>_xlfn.NUMBERVALUE(LEFT(diary!D69,1))</f>
        <v>0</v>
      </c>
      <c r="E69" s="1">
        <f>IF(diary!E69="Yes",15,0)</f>
        <v>0</v>
      </c>
      <c r="F69" s="1">
        <f>IF(diary!F69&lt;&gt;"",15,0)</f>
        <v>0</v>
      </c>
      <c r="G69" s="1">
        <f>IF(diary!G69&lt;&gt;"",15,0)</f>
        <v>0</v>
      </c>
      <c r="H69" s="1">
        <f>IF(diary!H69&lt;&gt;"",15,0)</f>
        <v>0</v>
      </c>
      <c r="I69" s="1">
        <f>IF(diary!I69&lt;&gt;"",15,0)</f>
        <v>0</v>
      </c>
      <c r="J69" s="1">
        <f>IF(diary!J69&lt;&gt;"",15,0)</f>
        <v>0</v>
      </c>
      <c r="K69" s="1">
        <f>IF(diary!K69&lt;&gt;"",15,0)</f>
        <v>0</v>
      </c>
      <c r="L69" s="1">
        <f>IF(diary!L69&lt;&gt;"",15,0)</f>
        <v>0</v>
      </c>
      <c r="M69">
        <f>IF(SUM('coded MHI'!G69:I69)&gt;0,15,0)</f>
        <v>0</v>
      </c>
    </row>
    <row r="70" spans="1:13" x14ac:dyDescent="0.25">
      <c r="A70" s="1" t="s">
        <v>97</v>
      </c>
      <c r="B70" s="1">
        <f>diary!B70</f>
        <v>0</v>
      </c>
      <c r="C70" s="1">
        <f>diary!C70</f>
        <v>0</v>
      </c>
      <c r="D70" s="1">
        <f>_xlfn.NUMBERVALUE(LEFT(diary!D70,1))</f>
        <v>0</v>
      </c>
      <c r="E70" s="1">
        <f>IF(diary!E70="Yes",15,0)</f>
        <v>0</v>
      </c>
      <c r="F70" s="1">
        <f>IF(diary!F70&lt;&gt;"",15,0)</f>
        <v>0</v>
      </c>
      <c r="G70" s="1">
        <f>IF(diary!G70&lt;&gt;"",15,0)</f>
        <v>0</v>
      </c>
      <c r="H70" s="1">
        <f>IF(diary!H70&lt;&gt;"",15,0)</f>
        <v>0</v>
      </c>
      <c r="I70" s="1">
        <f>IF(diary!I70&lt;&gt;"",15,0)</f>
        <v>0</v>
      </c>
      <c r="J70" s="1">
        <f>IF(diary!J70&lt;&gt;"",15,0)</f>
        <v>0</v>
      </c>
      <c r="K70" s="1">
        <f>IF(diary!K70&lt;&gt;"",15,0)</f>
        <v>0</v>
      </c>
      <c r="L70" s="1">
        <f>IF(diary!L70&lt;&gt;"",15,0)</f>
        <v>0</v>
      </c>
      <c r="M70">
        <f>IF(SUM('coded MHI'!G70:I70)&gt;0,15,0)</f>
        <v>0</v>
      </c>
    </row>
    <row r="71" spans="1:13" x14ac:dyDescent="0.25">
      <c r="A71" s="1" t="s">
        <v>98</v>
      </c>
      <c r="B71" s="1">
        <f>diary!B71</f>
        <v>0</v>
      </c>
      <c r="C71" s="1">
        <f>diary!C71</f>
        <v>0</v>
      </c>
      <c r="D71" s="1">
        <f>_xlfn.NUMBERVALUE(LEFT(diary!D71,1))</f>
        <v>0</v>
      </c>
      <c r="E71" s="1">
        <f>IF(diary!E71="Yes",15,0)</f>
        <v>0</v>
      </c>
      <c r="F71" s="1">
        <f>IF(diary!F71&lt;&gt;"",15,0)</f>
        <v>0</v>
      </c>
      <c r="G71" s="1">
        <f>IF(diary!G71&lt;&gt;"",15,0)</f>
        <v>0</v>
      </c>
      <c r="H71" s="1">
        <f>IF(diary!H71&lt;&gt;"",15,0)</f>
        <v>0</v>
      </c>
      <c r="I71" s="1">
        <f>IF(diary!I71&lt;&gt;"",15,0)</f>
        <v>0</v>
      </c>
      <c r="J71" s="1">
        <f>IF(diary!J71&lt;&gt;"",15,0)</f>
        <v>0</v>
      </c>
      <c r="K71" s="1">
        <f>IF(diary!K71&lt;&gt;"",15,0)</f>
        <v>0</v>
      </c>
      <c r="L71" s="1">
        <f>IF(diary!L71&lt;&gt;"",15,0)</f>
        <v>0</v>
      </c>
      <c r="M71">
        <f>IF(SUM('coded MHI'!G71:I71)&gt;0,15,0)</f>
        <v>0</v>
      </c>
    </row>
    <row r="72" spans="1:13" x14ac:dyDescent="0.25">
      <c r="A72" s="1" t="s">
        <v>99</v>
      </c>
      <c r="B72" s="1">
        <f>diary!B72</f>
        <v>0</v>
      </c>
      <c r="C72" s="1">
        <f>diary!C72</f>
        <v>0</v>
      </c>
      <c r="D72" s="1">
        <f>_xlfn.NUMBERVALUE(LEFT(diary!D72,1))</f>
        <v>0</v>
      </c>
      <c r="E72" s="1">
        <f>IF(diary!E72="Yes",15,0)</f>
        <v>0</v>
      </c>
      <c r="F72" s="1">
        <f>IF(diary!F72&lt;&gt;"",15,0)</f>
        <v>0</v>
      </c>
      <c r="G72" s="1">
        <f>IF(diary!G72&lt;&gt;"",15,0)</f>
        <v>0</v>
      </c>
      <c r="H72" s="1">
        <f>IF(diary!H72&lt;&gt;"",15,0)</f>
        <v>0</v>
      </c>
      <c r="I72" s="1">
        <f>IF(diary!I72&lt;&gt;"",15,0)</f>
        <v>0</v>
      </c>
      <c r="J72" s="1">
        <f>IF(diary!J72&lt;&gt;"",15,0)</f>
        <v>0</v>
      </c>
      <c r="K72" s="1">
        <f>IF(diary!K72&lt;&gt;"",15,0)</f>
        <v>0</v>
      </c>
      <c r="L72" s="1">
        <f>IF(diary!L72&lt;&gt;"",15,0)</f>
        <v>0</v>
      </c>
      <c r="M72">
        <f>IF(SUM('coded MHI'!G72:I72)&gt;0,15,0)</f>
        <v>0</v>
      </c>
    </row>
    <row r="73" spans="1:13" x14ac:dyDescent="0.25">
      <c r="A73" s="1" t="s">
        <v>100</v>
      </c>
      <c r="B73" s="1">
        <f>diary!B73</f>
        <v>0</v>
      </c>
      <c r="C73" s="1">
        <f>diary!C73</f>
        <v>0</v>
      </c>
      <c r="D73" s="1">
        <f>_xlfn.NUMBERVALUE(LEFT(diary!D73,1))</f>
        <v>0</v>
      </c>
      <c r="E73" s="1">
        <f>IF(diary!E73="Yes",15,0)</f>
        <v>0</v>
      </c>
      <c r="F73" s="1">
        <f>IF(diary!F73&lt;&gt;"",15,0)</f>
        <v>0</v>
      </c>
      <c r="G73" s="1">
        <f>IF(diary!G73&lt;&gt;"",15,0)</f>
        <v>0</v>
      </c>
      <c r="H73" s="1">
        <f>IF(diary!H73&lt;&gt;"",15,0)</f>
        <v>0</v>
      </c>
      <c r="I73" s="1">
        <f>IF(diary!I73&lt;&gt;"",15,0)</f>
        <v>0</v>
      </c>
      <c r="J73" s="1">
        <f>IF(diary!J73&lt;&gt;"",15,0)</f>
        <v>0</v>
      </c>
      <c r="K73" s="1">
        <f>IF(diary!K73&lt;&gt;"",15,0)</f>
        <v>0</v>
      </c>
      <c r="L73" s="1">
        <f>IF(diary!L73&lt;&gt;"",15,0)</f>
        <v>0</v>
      </c>
      <c r="M73">
        <f>IF(SUM('coded MHI'!G73:I73)&gt;0,15,0)</f>
        <v>0</v>
      </c>
    </row>
    <row r="74" spans="1:13" x14ac:dyDescent="0.25">
      <c r="A74" s="1" t="s">
        <v>101</v>
      </c>
      <c r="B74" s="1">
        <f>diary!B74</f>
        <v>0</v>
      </c>
      <c r="C74" s="1">
        <f>diary!C74</f>
        <v>0</v>
      </c>
      <c r="D74" s="1">
        <f>_xlfn.NUMBERVALUE(LEFT(diary!D74,1))</f>
        <v>0</v>
      </c>
      <c r="E74" s="1">
        <f>IF(diary!E74="Yes",15,0)</f>
        <v>0</v>
      </c>
      <c r="F74" s="1">
        <f>IF(diary!F74&lt;&gt;"",15,0)</f>
        <v>0</v>
      </c>
      <c r="G74" s="1">
        <f>IF(diary!G74&lt;&gt;"",15,0)</f>
        <v>0</v>
      </c>
      <c r="H74" s="1">
        <f>IF(diary!H74&lt;&gt;"",15,0)</f>
        <v>0</v>
      </c>
      <c r="I74" s="1">
        <f>IF(diary!I74&lt;&gt;"",15,0)</f>
        <v>0</v>
      </c>
      <c r="J74" s="1">
        <f>IF(diary!J74&lt;&gt;"",15,0)</f>
        <v>0</v>
      </c>
      <c r="K74" s="1">
        <f>IF(diary!K74&lt;&gt;"",15,0)</f>
        <v>0</v>
      </c>
      <c r="L74" s="1">
        <f>IF(diary!L74&lt;&gt;"",15,0)</f>
        <v>0</v>
      </c>
      <c r="M74">
        <f>IF(SUM('coded MHI'!G74:I74)&gt;0,15,0)</f>
        <v>0</v>
      </c>
    </row>
    <row r="75" spans="1:13" x14ac:dyDescent="0.25">
      <c r="A75" s="1" t="s">
        <v>102</v>
      </c>
      <c r="B75" s="1">
        <f>diary!B75</f>
        <v>0</v>
      </c>
      <c r="C75" s="1">
        <f>diary!C75</f>
        <v>0</v>
      </c>
      <c r="D75" s="1">
        <f>_xlfn.NUMBERVALUE(LEFT(diary!D75,1))</f>
        <v>0</v>
      </c>
      <c r="E75" s="1">
        <f>IF(diary!E75="Yes",15,0)</f>
        <v>0</v>
      </c>
      <c r="F75" s="1">
        <f>IF(diary!F75&lt;&gt;"",15,0)</f>
        <v>0</v>
      </c>
      <c r="G75" s="1">
        <f>IF(diary!G75&lt;&gt;"",15,0)</f>
        <v>0</v>
      </c>
      <c r="H75" s="1">
        <f>IF(diary!H75&lt;&gt;"",15,0)</f>
        <v>0</v>
      </c>
      <c r="I75" s="1">
        <f>IF(diary!I75&lt;&gt;"",15,0)</f>
        <v>0</v>
      </c>
      <c r="J75" s="1">
        <f>IF(diary!J75&lt;&gt;"",15,0)</f>
        <v>0</v>
      </c>
      <c r="K75" s="1">
        <f>IF(diary!K75&lt;&gt;"",15,0)</f>
        <v>0</v>
      </c>
      <c r="L75" s="1">
        <f>IF(diary!L75&lt;&gt;"",15,0)</f>
        <v>0</v>
      </c>
      <c r="M75">
        <f>IF(SUM('coded MHI'!G75:I75)&gt;0,15,0)</f>
        <v>0</v>
      </c>
    </row>
    <row r="76" spans="1:13" x14ac:dyDescent="0.25">
      <c r="A76" s="1" t="s">
        <v>103</v>
      </c>
      <c r="B76" s="1">
        <f>diary!B76</f>
        <v>0</v>
      </c>
      <c r="C76" s="1">
        <f>diary!C76</f>
        <v>0</v>
      </c>
      <c r="D76" s="1">
        <f>_xlfn.NUMBERVALUE(LEFT(diary!D76,1))</f>
        <v>0</v>
      </c>
      <c r="E76" s="1">
        <f>IF(diary!E76="Yes",15,0)</f>
        <v>0</v>
      </c>
      <c r="F76" s="1">
        <f>IF(diary!F76&lt;&gt;"",15,0)</f>
        <v>0</v>
      </c>
      <c r="G76" s="1">
        <f>IF(diary!G76&lt;&gt;"",15,0)</f>
        <v>0</v>
      </c>
      <c r="H76" s="1">
        <f>IF(diary!H76&lt;&gt;"",15,0)</f>
        <v>0</v>
      </c>
      <c r="I76" s="1">
        <f>IF(diary!I76&lt;&gt;"",15,0)</f>
        <v>0</v>
      </c>
      <c r="J76" s="1">
        <f>IF(diary!J76&lt;&gt;"",15,0)</f>
        <v>0</v>
      </c>
      <c r="K76" s="1">
        <f>IF(diary!K76&lt;&gt;"",15,0)</f>
        <v>0</v>
      </c>
      <c r="L76" s="1">
        <f>IF(diary!L76&lt;&gt;"",15,0)</f>
        <v>0</v>
      </c>
      <c r="M76">
        <f>IF(SUM('coded MHI'!G76:I76)&gt;0,15,0)</f>
        <v>0</v>
      </c>
    </row>
    <row r="77" spans="1:13" x14ac:dyDescent="0.25">
      <c r="A77" s="1" t="s">
        <v>104</v>
      </c>
      <c r="B77" s="1">
        <f>diary!B77</f>
        <v>0</v>
      </c>
      <c r="C77" s="1">
        <f>diary!C77</f>
        <v>0</v>
      </c>
      <c r="D77" s="1">
        <f>_xlfn.NUMBERVALUE(LEFT(diary!D77,1))</f>
        <v>0</v>
      </c>
      <c r="E77" s="1">
        <f>IF(diary!E77="Yes",15,0)</f>
        <v>0</v>
      </c>
      <c r="F77" s="1">
        <f>IF(diary!F77&lt;&gt;"",15,0)</f>
        <v>0</v>
      </c>
      <c r="G77" s="1">
        <f>IF(diary!G77&lt;&gt;"",15,0)</f>
        <v>0</v>
      </c>
      <c r="H77" s="1">
        <f>IF(diary!H77&lt;&gt;"",15,0)</f>
        <v>0</v>
      </c>
      <c r="I77" s="1">
        <f>IF(diary!I77&lt;&gt;"",15,0)</f>
        <v>0</v>
      </c>
      <c r="J77" s="1">
        <f>IF(diary!J77&lt;&gt;"",15,0)</f>
        <v>0</v>
      </c>
      <c r="K77" s="1">
        <f>IF(diary!K77&lt;&gt;"",15,0)</f>
        <v>0</v>
      </c>
      <c r="L77" s="1">
        <f>IF(diary!L77&lt;&gt;"",15,0)</f>
        <v>0</v>
      </c>
      <c r="M77">
        <f>IF(SUM('coded MHI'!G77:I77)&gt;0,15,0)</f>
        <v>0</v>
      </c>
    </row>
    <row r="78" spans="1:13" x14ac:dyDescent="0.25">
      <c r="A78" s="1" t="s">
        <v>105</v>
      </c>
      <c r="B78" s="1">
        <f>diary!B78</f>
        <v>0</v>
      </c>
      <c r="C78" s="1">
        <f>diary!C78</f>
        <v>0</v>
      </c>
      <c r="D78" s="1">
        <f>_xlfn.NUMBERVALUE(LEFT(diary!D78,1))</f>
        <v>0</v>
      </c>
      <c r="E78" s="1">
        <f>IF(diary!E78="Yes",15,0)</f>
        <v>0</v>
      </c>
      <c r="F78" s="1">
        <f>IF(diary!F78&lt;&gt;"",15,0)</f>
        <v>0</v>
      </c>
      <c r="G78" s="1">
        <f>IF(diary!G78&lt;&gt;"",15,0)</f>
        <v>0</v>
      </c>
      <c r="H78" s="1">
        <f>IF(diary!H78&lt;&gt;"",15,0)</f>
        <v>0</v>
      </c>
      <c r="I78" s="1">
        <f>IF(diary!I78&lt;&gt;"",15,0)</f>
        <v>0</v>
      </c>
      <c r="J78" s="1">
        <f>IF(diary!J78&lt;&gt;"",15,0)</f>
        <v>0</v>
      </c>
      <c r="K78" s="1">
        <f>IF(diary!K78&lt;&gt;"",15,0)</f>
        <v>0</v>
      </c>
      <c r="L78" s="1">
        <f>IF(diary!L78&lt;&gt;"",15,0)</f>
        <v>0</v>
      </c>
      <c r="M78">
        <f>IF(SUM('coded MHI'!G78:I78)&gt;0,15,0)</f>
        <v>0</v>
      </c>
    </row>
    <row r="79" spans="1:13" x14ac:dyDescent="0.25">
      <c r="A79" s="1" t="s">
        <v>106</v>
      </c>
      <c r="B79" s="1">
        <f>diary!B79</f>
        <v>0</v>
      </c>
      <c r="C79" s="1">
        <f>diary!C79</f>
        <v>0</v>
      </c>
      <c r="D79" s="1">
        <f>_xlfn.NUMBERVALUE(LEFT(diary!D79,1))</f>
        <v>0</v>
      </c>
      <c r="E79" s="1">
        <f>IF(diary!E79="Yes",15,0)</f>
        <v>0</v>
      </c>
      <c r="F79" s="1">
        <f>IF(diary!F79&lt;&gt;"",15,0)</f>
        <v>0</v>
      </c>
      <c r="G79" s="1">
        <f>IF(diary!G79&lt;&gt;"",15,0)</f>
        <v>0</v>
      </c>
      <c r="H79" s="1">
        <f>IF(diary!H79&lt;&gt;"",15,0)</f>
        <v>0</v>
      </c>
      <c r="I79" s="1">
        <f>IF(diary!I79&lt;&gt;"",15,0)</f>
        <v>0</v>
      </c>
      <c r="J79" s="1">
        <f>IF(diary!J79&lt;&gt;"",15,0)</f>
        <v>0</v>
      </c>
      <c r="K79" s="1">
        <f>IF(diary!K79&lt;&gt;"",15,0)</f>
        <v>0</v>
      </c>
      <c r="L79" s="1">
        <f>IF(diary!L79&lt;&gt;"",15,0)</f>
        <v>0</v>
      </c>
      <c r="M79">
        <f>IF(SUM('coded MHI'!G79:I79)&gt;0,15,0)</f>
        <v>0</v>
      </c>
    </row>
    <row r="80" spans="1:13" x14ac:dyDescent="0.25">
      <c r="A80" s="1" t="s">
        <v>107</v>
      </c>
      <c r="B80" s="1">
        <f>diary!B80</f>
        <v>0</v>
      </c>
      <c r="C80" s="1">
        <f>diary!C80</f>
        <v>0</v>
      </c>
      <c r="D80" s="1">
        <f>_xlfn.NUMBERVALUE(LEFT(diary!D80,1))</f>
        <v>0</v>
      </c>
      <c r="E80" s="1">
        <f>IF(diary!E80="Yes",15,0)</f>
        <v>0</v>
      </c>
      <c r="F80" s="1">
        <f>IF(diary!F80&lt;&gt;"",15,0)</f>
        <v>0</v>
      </c>
      <c r="G80" s="1">
        <f>IF(diary!G80&lt;&gt;"",15,0)</f>
        <v>0</v>
      </c>
      <c r="H80" s="1">
        <f>IF(diary!H80&lt;&gt;"",15,0)</f>
        <v>0</v>
      </c>
      <c r="I80" s="1">
        <f>IF(diary!I80&lt;&gt;"",15,0)</f>
        <v>0</v>
      </c>
      <c r="J80" s="1">
        <f>IF(diary!J80&lt;&gt;"",15,0)</f>
        <v>0</v>
      </c>
      <c r="K80" s="1">
        <f>IF(diary!K80&lt;&gt;"",15,0)</f>
        <v>0</v>
      </c>
      <c r="L80" s="1">
        <f>IF(diary!L80&lt;&gt;"",15,0)</f>
        <v>0</v>
      </c>
      <c r="M80">
        <f>IF(SUM('coded MHI'!G80:I80)&gt;0,15,0)</f>
        <v>0</v>
      </c>
    </row>
    <row r="81" spans="1:13" x14ac:dyDescent="0.25">
      <c r="A81" s="1" t="s">
        <v>108</v>
      </c>
      <c r="B81" s="1">
        <f>diary!B81</f>
        <v>0</v>
      </c>
      <c r="C81" s="1">
        <f>diary!C81</f>
        <v>0</v>
      </c>
      <c r="D81" s="1">
        <f>_xlfn.NUMBERVALUE(LEFT(diary!D81,1))</f>
        <v>0</v>
      </c>
      <c r="E81" s="1">
        <f>IF(diary!E81="Yes",15,0)</f>
        <v>0</v>
      </c>
      <c r="F81" s="1">
        <f>IF(diary!F81&lt;&gt;"",15,0)</f>
        <v>0</v>
      </c>
      <c r="G81" s="1">
        <f>IF(diary!G81&lt;&gt;"",15,0)</f>
        <v>0</v>
      </c>
      <c r="H81" s="1">
        <f>IF(diary!H81&lt;&gt;"",15,0)</f>
        <v>0</v>
      </c>
      <c r="I81" s="1">
        <f>IF(diary!I81&lt;&gt;"",15,0)</f>
        <v>0</v>
      </c>
      <c r="J81" s="1">
        <f>IF(diary!J81&lt;&gt;"",15,0)</f>
        <v>0</v>
      </c>
      <c r="K81" s="1">
        <f>IF(diary!K81&lt;&gt;"",15,0)</f>
        <v>0</v>
      </c>
      <c r="L81" s="1">
        <f>IF(diary!L81&lt;&gt;"",15,0)</f>
        <v>0</v>
      </c>
      <c r="M81">
        <f>IF(SUM('coded MHI'!G81:I81)&gt;0,15,0)</f>
        <v>0</v>
      </c>
    </row>
    <row r="82" spans="1:13" x14ac:dyDescent="0.25">
      <c r="A82" s="1" t="s">
        <v>109</v>
      </c>
      <c r="B82" s="1">
        <f>diary!B82</f>
        <v>0</v>
      </c>
      <c r="C82" s="1">
        <f>diary!C82</f>
        <v>0</v>
      </c>
      <c r="D82" s="1">
        <f>_xlfn.NUMBERVALUE(LEFT(diary!D82,1))</f>
        <v>0</v>
      </c>
      <c r="E82" s="1">
        <f>IF(diary!E82="Yes",15,0)</f>
        <v>0</v>
      </c>
      <c r="F82" s="1">
        <f>IF(diary!F82&lt;&gt;"",15,0)</f>
        <v>0</v>
      </c>
      <c r="G82" s="1">
        <f>IF(diary!G82&lt;&gt;"",15,0)</f>
        <v>0</v>
      </c>
      <c r="H82" s="1">
        <f>IF(diary!H82&lt;&gt;"",15,0)</f>
        <v>0</v>
      </c>
      <c r="I82" s="1">
        <f>IF(diary!I82&lt;&gt;"",15,0)</f>
        <v>0</v>
      </c>
      <c r="J82" s="1">
        <f>IF(diary!J82&lt;&gt;"",15,0)</f>
        <v>0</v>
      </c>
      <c r="K82" s="1">
        <f>IF(diary!K82&lt;&gt;"",15,0)</f>
        <v>0</v>
      </c>
      <c r="L82" s="1">
        <f>IF(diary!L82&lt;&gt;"",15,0)</f>
        <v>0</v>
      </c>
      <c r="M82">
        <f>IF(SUM('coded MHI'!G82:I82)&gt;0,15,0)</f>
        <v>0</v>
      </c>
    </row>
    <row r="83" spans="1:13" x14ac:dyDescent="0.25">
      <c r="A83" s="1" t="s">
        <v>110</v>
      </c>
      <c r="B83" s="1">
        <f>diary!B83</f>
        <v>0</v>
      </c>
      <c r="C83" s="1">
        <f>diary!C83</f>
        <v>0</v>
      </c>
      <c r="D83" s="1">
        <f>_xlfn.NUMBERVALUE(LEFT(diary!D83,1))</f>
        <v>0</v>
      </c>
      <c r="E83" s="1">
        <f>IF(diary!E83="Yes",15,0)</f>
        <v>0</v>
      </c>
      <c r="F83" s="1">
        <f>IF(diary!F83&lt;&gt;"",15,0)</f>
        <v>0</v>
      </c>
      <c r="G83" s="1">
        <f>IF(diary!G83&lt;&gt;"",15,0)</f>
        <v>0</v>
      </c>
      <c r="H83" s="1">
        <f>IF(diary!H83&lt;&gt;"",15,0)</f>
        <v>0</v>
      </c>
      <c r="I83" s="1">
        <f>IF(diary!I83&lt;&gt;"",15,0)</f>
        <v>0</v>
      </c>
      <c r="J83" s="1">
        <f>IF(diary!J83&lt;&gt;"",15,0)</f>
        <v>0</v>
      </c>
      <c r="K83" s="1">
        <f>IF(diary!K83&lt;&gt;"",15,0)</f>
        <v>0</v>
      </c>
      <c r="L83" s="1">
        <f>IF(diary!L83&lt;&gt;"",15,0)</f>
        <v>0</v>
      </c>
      <c r="M83">
        <f>IF(SUM('coded MHI'!G83:I83)&gt;0,15,0)</f>
        <v>0</v>
      </c>
    </row>
    <row r="84" spans="1:13" x14ac:dyDescent="0.25">
      <c r="A84" s="1" t="s">
        <v>111</v>
      </c>
      <c r="B84" s="1">
        <f>diary!B84</f>
        <v>0</v>
      </c>
      <c r="C84" s="1">
        <f>diary!C84</f>
        <v>0</v>
      </c>
      <c r="D84" s="1">
        <f>_xlfn.NUMBERVALUE(LEFT(diary!D84,1))</f>
        <v>0</v>
      </c>
      <c r="E84" s="1">
        <f>IF(diary!E84="Yes",15,0)</f>
        <v>0</v>
      </c>
      <c r="F84" s="1">
        <f>IF(diary!F84&lt;&gt;"",15,0)</f>
        <v>0</v>
      </c>
      <c r="G84" s="1">
        <f>IF(diary!G84&lt;&gt;"",15,0)</f>
        <v>0</v>
      </c>
      <c r="H84" s="1">
        <f>IF(diary!H84&lt;&gt;"",15,0)</f>
        <v>0</v>
      </c>
      <c r="I84" s="1">
        <f>IF(diary!I84&lt;&gt;"",15,0)</f>
        <v>0</v>
      </c>
      <c r="J84" s="1">
        <f>IF(diary!J84&lt;&gt;"",15,0)</f>
        <v>0</v>
      </c>
      <c r="K84" s="1">
        <f>IF(diary!K84&lt;&gt;"",15,0)</f>
        <v>0</v>
      </c>
      <c r="L84" s="1">
        <f>IF(diary!L84&lt;&gt;"",15,0)</f>
        <v>0</v>
      </c>
      <c r="M84">
        <f>IF(SUM('coded MHI'!G84:I84)&gt;0,15,0)</f>
        <v>0</v>
      </c>
    </row>
    <row r="85" spans="1:13" x14ac:dyDescent="0.25">
      <c r="A85" s="1" t="s">
        <v>112</v>
      </c>
      <c r="B85" s="1">
        <f>diary!B85</f>
        <v>0</v>
      </c>
      <c r="C85" s="1">
        <f>diary!C85</f>
        <v>0</v>
      </c>
      <c r="D85" s="1">
        <f>_xlfn.NUMBERVALUE(LEFT(diary!D85,1))</f>
        <v>0</v>
      </c>
      <c r="E85" s="1">
        <f>IF(diary!E85="Yes",15,0)</f>
        <v>0</v>
      </c>
      <c r="F85" s="1">
        <f>IF(diary!F85&lt;&gt;"",15,0)</f>
        <v>0</v>
      </c>
      <c r="G85" s="1">
        <f>IF(diary!G85&lt;&gt;"",15,0)</f>
        <v>0</v>
      </c>
      <c r="H85" s="1">
        <f>IF(diary!H85&lt;&gt;"",15,0)</f>
        <v>0</v>
      </c>
      <c r="I85" s="1">
        <f>IF(diary!I85&lt;&gt;"",15,0)</f>
        <v>0</v>
      </c>
      <c r="J85" s="1">
        <f>IF(diary!J85&lt;&gt;"",15,0)</f>
        <v>0</v>
      </c>
      <c r="K85" s="1">
        <f>IF(diary!K85&lt;&gt;"",15,0)</f>
        <v>0</v>
      </c>
      <c r="L85" s="1">
        <f>IF(diary!L85&lt;&gt;"",15,0)</f>
        <v>0</v>
      </c>
      <c r="M85">
        <f>IF(SUM('coded MHI'!G85:I85)&gt;0,15,0)</f>
        <v>0</v>
      </c>
    </row>
    <row r="86" spans="1:13" x14ac:dyDescent="0.25">
      <c r="A86" s="1" t="s">
        <v>113</v>
      </c>
      <c r="B86" s="1">
        <f>diary!B86</f>
        <v>0</v>
      </c>
      <c r="C86" s="1">
        <f>diary!C86</f>
        <v>0</v>
      </c>
      <c r="D86" s="1">
        <f>_xlfn.NUMBERVALUE(LEFT(diary!D86,1))</f>
        <v>0</v>
      </c>
      <c r="E86" s="1">
        <f>IF(diary!E86="Yes",15,0)</f>
        <v>0</v>
      </c>
      <c r="F86" s="1">
        <f>IF(diary!F86&lt;&gt;"",15,0)</f>
        <v>0</v>
      </c>
      <c r="G86" s="1">
        <f>IF(diary!G86&lt;&gt;"",15,0)</f>
        <v>0</v>
      </c>
      <c r="H86" s="1">
        <f>IF(diary!H86&lt;&gt;"",15,0)</f>
        <v>0</v>
      </c>
      <c r="I86" s="1">
        <f>IF(diary!I86&lt;&gt;"",15,0)</f>
        <v>0</v>
      </c>
      <c r="J86" s="1">
        <f>IF(diary!J86&lt;&gt;"",15,0)</f>
        <v>0</v>
      </c>
      <c r="K86" s="1">
        <f>IF(diary!K86&lt;&gt;"",15,0)</f>
        <v>0</v>
      </c>
      <c r="L86" s="1">
        <f>IF(diary!L86&lt;&gt;"",15,0)</f>
        <v>0</v>
      </c>
      <c r="M86">
        <f>IF(SUM('coded MHI'!G86:I86)&gt;0,15,0)</f>
        <v>0</v>
      </c>
    </row>
    <row r="87" spans="1:13" x14ac:dyDescent="0.25">
      <c r="A87" s="1" t="s">
        <v>114</v>
      </c>
      <c r="B87" s="1">
        <f>diary!B87</f>
        <v>0</v>
      </c>
      <c r="C87" s="1">
        <f>diary!C87</f>
        <v>0</v>
      </c>
      <c r="D87" s="1">
        <f>_xlfn.NUMBERVALUE(LEFT(diary!D87,1))</f>
        <v>0</v>
      </c>
      <c r="E87" s="1">
        <f>IF(diary!E87="Yes",15,0)</f>
        <v>0</v>
      </c>
      <c r="F87" s="1">
        <f>IF(diary!F87&lt;&gt;"",15,0)</f>
        <v>0</v>
      </c>
      <c r="G87" s="1">
        <f>IF(diary!G87&lt;&gt;"",15,0)</f>
        <v>0</v>
      </c>
      <c r="H87" s="1">
        <f>IF(diary!H87&lt;&gt;"",15,0)</f>
        <v>0</v>
      </c>
      <c r="I87" s="1">
        <f>IF(diary!I87&lt;&gt;"",15,0)</f>
        <v>0</v>
      </c>
      <c r="J87" s="1">
        <f>IF(diary!J87&lt;&gt;"",15,0)</f>
        <v>0</v>
      </c>
      <c r="K87" s="1">
        <f>IF(diary!K87&lt;&gt;"",15,0)</f>
        <v>0</v>
      </c>
      <c r="L87" s="1">
        <f>IF(diary!L87&lt;&gt;"",15,0)</f>
        <v>0</v>
      </c>
      <c r="M87">
        <f>IF(SUM('coded MHI'!G87:I87)&gt;0,15,0)</f>
        <v>0</v>
      </c>
    </row>
    <row r="88" spans="1:13" x14ac:dyDescent="0.25">
      <c r="A88" s="1" t="s">
        <v>115</v>
      </c>
      <c r="B88" s="1">
        <f>diary!B88</f>
        <v>0</v>
      </c>
      <c r="C88" s="1">
        <f>diary!C88</f>
        <v>0</v>
      </c>
      <c r="D88" s="1">
        <f>_xlfn.NUMBERVALUE(LEFT(diary!D88,1))</f>
        <v>0</v>
      </c>
      <c r="E88" s="1">
        <f>IF(diary!E88="Yes",15,0)</f>
        <v>0</v>
      </c>
      <c r="F88" s="1">
        <f>IF(diary!F88&lt;&gt;"",15,0)</f>
        <v>0</v>
      </c>
      <c r="G88" s="1">
        <f>IF(diary!G88&lt;&gt;"",15,0)</f>
        <v>0</v>
      </c>
      <c r="H88" s="1">
        <f>IF(diary!H88&lt;&gt;"",15,0)</f>
        <v>0</v>
      </c>
      <c r="I88" s="1">
        <f>IF(diary!I88&lt;&gt;"",15,0)</f>
        <v>0</v>
      </c>
      <c r="J88" s="1">
        <f>IF(diary!J88&lt;&gt;"",15,0)</f>
        <v>0</v>
      </c>
      <c r="K88" s="1">
        <f>IF(diary!K88&lt;&gt;"",15,0)</f>
        <v>0</v>
      </c>
      <c r="L88" s="1">
        <f>IF(diary!L88&lt;&gt;"",15,0)</f>
        <v>0</v>
      </c>
      <c r="M88">
        <f>IF(SUM('coded MHI'!G88:I88)&gt;0,15,0)</f>
        <v>0</v>
      </c>
    </row>
    <row r="89" spans="1:13" x14ac:dyDescent="0.25">
      <c r="A89" s="1" t="s">
        <v>116</v>
      </c>
      <c r="B89" s="1">
        <f>diary!B89</f>
        <v>0</v>
      </c>
      <c r="C89" s="1">
        <f>diary!C89</f>
        <v>0</v>
      </c>
      <c r="D89" s="1">
        <f>_xlfn.NUMBERVALUE(LEFT(diary!D89,1))</f>
        <v>0</v>
      </c>
      <c r="E89" s="1">
        <f>IF(diary!E89="Yes",15,0)</f>
        <v>0</v>
      </c>
      <c r="F89" s="1">
        <f>IF(diary!F89&lt;&gt;"",15,0)</f>
        <v>0</v>
      </c>
      <c r="G89" s="1">
        <f>IF(diary!G89&lt;&gt;"",15,0)</f>
        <v>0</v>
      </c>
      <c r="H89" s="1">
        <f>IF(diary!H89&lt;&gt;"",15,0)</f>
        <v>0</v>
      </c>
      <c r="I89" s="1">
        <f>IF(diary!I89&lt;&gt;"",15,0)</f>
        <v>0</v>
      </c>
      <c r="J89" s="1">
        <f>IF(diary!J89&lt;&gt;"",15,0)</f>
        <v>0</v>
      </c>
      <c r="K89" s="1">
        <f>IF(diary!K89&lt;&gt;"",15,0)</f>
        <v>0</v>
      </c>
      <c r="L89" s="1">
        <f>IF(diary!L89&lt;&gt;"",15,0)</f>
        <v>0</v>
      </c>
      <c r="M89">
        <f>IF(SUM('coded MHI'!G89:I89)&gt;0,15,0)</f>
        <v>0</v>
      </c>
    </row>
    <row r="90" spans="1:13" x14ac:dyDescent="0.25">
      <c r="A90" s="1" t="s">
        <v>117</v>
      </c>
      <c r="B90" s="1">
        <f>diary!B90</f>
        <v>0</v>
      </c>
      <c r="C90" s="1">
        <f>diary!C90</f>
        <v>0</v>
      </c>
      <c r="D90" s="1">
        <f>_xlfn.NUMBERVALUE(LEFT(diary!D90,1))</f>
        <v>0</v>
      </c>
      <c r="E90" s="1">
        <f>IF(diary!E90="Yes",15,0)</f>
        <v>0</v>
      </c>
      <c r="F90" s="1">
        <f>IF(diary!F90&lt;&gt;"",15,0)</f>
        <v>0</v>
      </c>
      <c r="G90" s="1">
        <f>IF(diary!G90&lt;&gt;"",15,0)</f>
        <v>0</v>
      </c>
      <c r="H90" s="1">
        <f>IF(diary!H90&lt;&gt;"",15,0)</f>
        <v>0</v>
      </c>
      <c r="I90" s="1">
        <f>IF(diary!I90&lt;&gt;"",15,0)</f>
        <v>0</v>
      </c>
      <c r="J90" s="1">
        <f>IF(diary!J90&lt;&gt;"",15,0)</f>
        <v>0</v>
      </c>
      <c r="K90" s="1">
        <f>IF(diary!K90&lt;&gt;"",15,0)</f>
        <v>0</v>
      </c>
      <c r="L90" s="1">
        <f>IF(diary!L90&lt;&gt;"",15,0)</f>
        <v>0</v>
      </c>
      <c r="M90">
        <f>IF(SUM('coded MHI'!G90:I90)&gt;0,15,0)</f>
        <v>0</v>
      </c>
    </row>
    <row r="91" spans="1:13" x14ac:dyDescent="0.25">
      <c r="A91" s="1" t="s">
        <v>118</v>
      </c>
      <c r="B91" s="1">
        <f>diary!B91</f>
        <v>0</v>
      </c>
      <c r="C91" s="1">
        <f>diary!C91</f>
        <v>0</v>
      </c>
      <c r="D91" s="1">
        <f>_xlfn.NUMBERVALUE(LEFT(diary!D91,1))</f>
        <v>0</v>
      </c>
      <c r="E91" s="1">
        <f>IF(diary!E91="Yes",15,0)</f>
        <v>0</v>
      </c>
      <c r="F91" s="1">
        <f>IF(diary!F91&lt;&gt;"",15,0)</f>
        <v>0</v>
      </c>
      <c r="G91" s="1">
        <f>IF(diary!G91&lt;&gt;"",15,0)</f>
        <v>0</v>
      </c>
      <c r="H91" s="1">
        <f>IF(diary!H91&lt;&gt;"",15,0)</f>
        <v>0</v>
      </c>
      <c r="I91" s="1">
        <f>IF(diary!I91&lt;&gt;"",15,0)</f>
        <v>0</v>
      </c>
      <c r="J91" s="1">
        <f>IF(diary!J91&lt;&gt;"",15,0)</f>
        <v>0</v>
      </c>
      <c r="K91" s="1">
        <f>IF(diary!K91&lt;&gt;"",15,0)</f>
        <v>0</v>
      </c>
      <c r="L91" s="1">
        <f>IF(diary!L91&lt;&gt;"",15,0)</f>
        <v>0</v>
      </c>
      <c r="M91">
        <f>IF(SUM('coded MHI'!G91:I91)&gt;0,15,0)</f>
        <v>0</v>
      </c>
    </row>
    <row r="92" spans="1:13" x14ac:dyDescent="0.25">
      <c r="A92" s="1" t="s">
        <v>119</v>
      </c>
      <c r="B92" s="1">
        <f>diary!B92</f>
        <v>0</v>
      </c>
      <c r="C92" s="1">
        <f>diary!C92</f>
        <v>0</v>
      </c>
      <c r="D92" s="1">
        <f>_xlfn.NUMBERVALUE(LEFT(diary!D92,1))</f>
        <v>0</v>
      </c>
      <c r="E92" s="1">
        <f>IF(diary!E92="Yes",15,0)</f>
        <v>0</v>
      </c>
      <c r="F92" s="1">
        <f>IF(diary!F92&lt;&gt;"",15,0)</f>
        <v>0</v>
      </c>
      <c r="G92" s="1">
        <f>IF(diary!G92&lt;&gt;"",15,0)</f>
        <v>0</v>
      </c>
      <c r="H92" s="1">
        <f>IF(diary!H92&lt;&gt;"",15,0)</f>
        <v>0</v>
      </c>
      <c r="I92" s="1">
        <f>IF(diary!I92&lt;&gt;"",15,0)</f>
        <v>0</v>
      </c>
      <c r="J92" s="1">
        <f>IF(diary!J92&lt;&gt;"",15,0)</f>
        <v>0</v>
      </c>
      <c r="K92" s="1">
        <f>IF(diary!K92&lt;&gt;"",15,0)</f>
        <v>0</v>
      </c>
      <c r="L92" s="1">
        <f>IF(diary!L92&lt;&gt;"",15,0)</f>
        <v>0</v>
      </c>
      <c r="M92">
        <f>IF(SUM('coded MHI'!G92:I92)&gt;0,15,0)</f>
        <v>0</v>
      </c>
    </row>
    <row r="93" spans="1:13" x14ac:dyDescent="0.25">
      <c r="A93" s="1" t="s">
        <v>120</v>
      </c>
      <c r="B93" s="1">
        <f>diary!B93</f>
        <v>0</v>
      </c>
      <c r="C93" s="1">
        <f>diary!C93</f>
        <v>0</v>
      </c>
      <c r="D93" s="1">
        <f>_xlfn.NUMBERVALUE(LEFT(diary!D93,1))</f>
        <v>0</v>
      </c>
      <c r="E93" s="1">
        <f>IF(diary!E93="Yes",15,0)</f>
        <v>0</v>
      </c>
      <c r="F93" s="1">
        <f>IF(diary!F93&lt;&gt;"",15,0)</f>
        <v>0</v>
      </c>
      <c r="G93" s="1">
        <f>IF(diary!G93&lt;&gt;"",15,0)</f>
        <v>0</v>
      </c>
      <c r="H93" s="1">
        <f>IF(diary!H93&lt;&gt;"",15,0)</f>
        <v>0</v>
      </c>
      <c r="I93" s="1">
        <f>IF(diary!I93&lt;&gt;"",15,0)</f>
        <v>0</v>
      </c>
      <c r="J93" s="1">
        <f>IF(diary!J93&lt;&gt;"",15,0)</f>
        <v>0</v>
      </c>
      <c r="K93" s="1">
        <f>IF(diary!K93&lt;&gt;"",15,0)</f>
        <v>0</v>
      </c>
      <c r="L93" s="1">
        <f>IF(diary!L93&lt;&gt;"",15,0)</f>
        <v>0</v>
      </c>
      <c r="M93">
        <f>IF(SUM('coded MHI'!G93:I93)&gt;0,15,0)</f>
        <v>0</v>
      </c>
    </row>
    <row r="94" spans="1:13" x14ac:dyDescent="0.25">
      <c r="A94" s="1" t="s">
        <v>121</v>
      </c>
      <c r="B94" s="1">
        <f>diary!B94</f>
        <v>0</v>
      </c>
      <c r="C94" s="1">
        <f>diary!C94</f>
        <v>0</v>
      </c>
      <c r="D94" s="1">
        <f>_xlfn.NUMBERVALUE(LEFT(diary!D94,1))</f>
        <v>0</v>
      </c>
      <c r="E94" s="1">
        <f>IF(diary!E94="Yes",15,0)</f>
        <v>0</v>
      </c>
      <c r="F94" s="1">
        <f>IF(diary!F94&lt;&gt;"",15,0)</f>
        <v>0</v>
      </c>
      <c r="G94" s="1">
        <f>IF(diary!G94&lt;&gt;"",15,0)</f>
        <v>0</v>
      </c>
      <c r="H94" s="1">
        <f>IF(diary!H94&lt;&gt;"",15,0)</f>
        <v>0</v>
      </c>
      <c r="I94" s="1">
        <f>IF(diary!I94&lt;&gt;"",15,0)</f>
        <v>0</v>
      </c>
      <c r="J94" s="1">
        <f>IF(diary!J94&lt;&gt;"",15,0)</f>
        <v>0</v>
      </c>
      <c r="K94" s="1">
        <f>IF(diary!K94&lt;&gt;"",15,0)</f>
        <v>0</v>
      </c>
      <c r="L94" s="1">
        <f>IF(diary!L94&lt;&gt;"",15,0)</f>
        <v>0</v>
      </c>
      <c r="M94">
        <f>IF(SUM('coded MHI'!G94:I94)&gt;0,15,0)</f>
        <v>0</v>
      </c>
    </row>
    <row r="95" spans="1:13" x14ac:dyDescent="0.25">
      <c r="A95" s="1" t="s">
        <v>122</v>
      </c>
      <c r="B95" s="1">
        <f>diary!B95</f>
        <v>0</v>
      </c>
      <c r="C95" s="1">
        <f>diary!C95</f>
        <v>0</v>
      </c>
      <c r="D95" s="1">
        <f>_xlfn.NUMBERVALUE(LEFT(diary!D95,1))</f>
        <v>0</v>
      </c>
      <c r="E95" s="1">
        <f>IF(diary!E95="Yes",15,0)</f>
        <v>0</v>
      </c>
      <c r="F95" s="1">
        <f>IF(diary!F95&lt;&gt;"",15,0)</f>
        <v>0</v>
      </c>
      <c r="G95" s="1">
        <f>IF(diary!G95&lt;&gt;"",15,0)</f>
        <v>0</v>
      </c>
      <c r="H95" s="1">
        <f>IF(diary!H95&lt;&gt;"",15,0)</f>
        <v>0</v>
      </c>
      <c r="I95" s="1">
        <f>IF(diary!I95&lt;&gt;"",15,0)</f>
        <v>0</v>
      </c>
      <c r="J95" s="1">
        <f>IF(diary!J95&lt;&gt;"",15,0)</f>
        <v>0</v>
      </c>
      <c r="K95" s="1">
        <f>IF(diary!K95&lt;&gt;"",15,0)</f>
        <v>0</v>
      </c>
      <c r="L95" s="1">
        <f>IF(diary!L95&lt;&gt;"",15,0)</f>
        <v>0</v>
      </c>
      <c r="M95">
        <f>IF(SUM('coded MHI'!G95:I95)&gt;0,15,0)</f>
        <v>0</v>
      </c>
    </row>
    <row r="96" spans="1:13" x14ac:dyDescent="0.25">
      <c r="A96" s="1" t="s">
        <v>123</v>
      </c>
      <c r="B96" s="1">
        <f>diary!B96</f>
        <v>0</v>
      </c>
      <c r="C96" s="1">
        <f>diary!C96</f>
        <v>0</v>
      </c>
      <c r="D96" s="1">
        <f>_xlfn.NUMBERVALUE(LEFT(diary!D96,1))</f>
        <v>0</v>
      </c>
      <c r="E96" s="1">
        <f>IF(diary!E96="Yes",15,0)</f>
        <v>0</v>
      </c>
      <c r="F96" s="1">
        <f>IF(diary!F96&lt;&gt;"",15,0)</f>
        <v>0</v>
      </c>
      <c r="G96" s="1">
        <f>IF(diary!G96&lt;&gt;"",15,0)</f>
        <v>0</v>
      </c>
      <c r="H96" s="1">
        <f>IF(diary!H96&lt;&gt;"",15,0)</f>
        <v>0</v>
      </c>
      <c r="I96" s="1">
        <f>IF(diary!I96&lt;&gt;"",15,0)</f>
        <v>0</v>
      </c>
      <c r="J96" s="1">
        <f>IF(diary!J96&lt;&gt;"",15,0)</f>
        <v>0</v>
      </c>
      <c r="K96" s="1">
        <f>IF(diary!K96&lt;&gt;"",15,0)</f>
        <v>0</v>
      </c>
      <c r="L96" s="1">
        <f>IF(diary!L96&lt;&gt;"",15,0)</f>
        <v>0</v>
      </c>
      <c r="M96">
        <f>IF(SUM('coded MHI'!G96:I96)&gt;0,15,0)</f>
        <v>0</v>
      </c>
    </row>
    <row r="97" spans="1:13" x14ac:dyDescent="0.25">
      <c r="A97" s="1" t="s">
        <v>124</v>
      </c>
      <c r="B97" s="1">
        <f>diary!B97</f>
        <v>0</v>
      </c>
      <c r="C97" s="1">
        <f>diary!C97</f>
        <v>0</v>
      </c>
      <c r="D97" s="1">
        <f>_xlfn.NUMBERVALUE(LEFT(diary!D97,1))</f>
        <v>0</v>
      </c>
      <c r="E97" s="1">
        <f>IF(diary!E97="Yes",15,0)</f>
        <v>0</v>
      </c>
      <c r="F97" s="1">
        <f>IF(diary!F97&lt;&gt;"",15,0)</f>
        <v>0</v>
      </c>
      <c r="G97" s="1">
        <f>IF(diary!G97&lt;&gt;"",15,0)</f>
        <v>0</v>
      </c>
      <c r="H97" s="1">
        <f>IF(diary!H97&lt;&gt;"",15,0)</f>
        <v>0</v>
      </c>
      <c r="I97" s="1">
        <f>IF(diary!I97&lt;&gt;"",15,0)</f>
        <v>0</v>
      </c>
      <c r="J97" s="1">
        <f>IF(diary!J97&lt;&gt;"",15,0)</f>
        <v>0</v>
      </c>
      <c r="K97" s="1">
        <f>IF(diary!K97&lt;&gt;"",15,0)</f>
        <v>0</v>
      </c>
      <c r="L97" s="1">
        <f>IF(diary!L97&lt;&gt;"",15,0)</f>
        <v>0</v>
      </c>
      <c r="M97">
        <f>IF(SUM('coded MHI'!G97:I97)&gt;0,15,0)</f>
        <v>0</v>
      </c>
    </row>
    <row r="98" spans="1:13" x14ac:dyDescent="0.25">
      <c r="A98" s="1" t="s">
        <v>125</v>
      </c>
      <c r="B98" s="1">
        <f>diary!B98</f>
        <v>0</v>
      </c>
      <c r="C98" s="1">
        <f>diary!C98</f>
        <v>0</v>
      </c>
      <c r="D98" s="1">
        <f>_xlfn.NUMBERVALUE(LEFT(diary!D98,1))</f>
        <v>0</v>
      </c>
      <c r="E98" s="1">
        <f>IF(diary!E98="Yes",15,0)</f>
        <v>0</v>
      </c>
      <c r="F98" s="1">
        <f>IF(diary!F98&lt;&gt;"",15,0)</f>
        <v>0</v>
      </c>
      <c r="G98" s="1">
        <f>IF(diary!G98&lt;&gt;"",15,0)</f>
        <v>0</v>
      </c>
      <c r="H98" s="1">
        <f>IF(diary!H98&lt;&gt;"",15,0)</f>
        <v>0</v>
      </c>
      <c r="I98" s="1">
        <f>IF(diary!I98&lt;&gt;"",15,0)</f>
        <v>0</v>
      </c>
      <c r="J98" s="1">
        <f>IF(diary!J98&lt;&gt;"",15,0)</f>
        <v>0</v>
      </c>
      <c r="K98" s="1">
        <f>IF(diary!K98&lt;&gt;"",15,0)</f>
        <v>0</v>
      </c>
      <c r="L98" s="1">
        <f>IF(diary!L98&lt;&gt;"",15,0)</f>
        <v>0</v>
      </c>
      <c r="M98">
        <f>IF(SUM('coded MHI'!G98:I98)&gt;0,15,0)</f>
        <v>0</v>
      </c>
    </row>
    <row r="99" spans="1:13" x14ac:dyDescent="0.25">
      <c r="A99" s="1" t="s">
        <v>126</v>
      </c>
      <c r="B99" s="1">
        <f>diary!B99</f>
        <v>0</v>
      </c>
      <c r="C99" s="1">
        <f>diary!C99</f>
        <v>0</v>
      </c>
      <c r="D99" s="1">
        <f>_xlfn.NUMBERVALUE(LEFT(diary!D99,1))</f>
        <v>0</v>
      </c>
      <c r="E99" s="1">
        <f>IF(diary!E99="Yes",15,0)</f>
        <v>0</v>
      </c>
      <c r="F99" s="1">
        <f>IF(diary!F99&lt;&gt;"",15,0)</f>
        <v>0</v>
      </c>
      <c r="G99" s="1">
        <f>IF(diary!G99&lt;&gt;"",15,0)</f>
        <v>0</v>
      </c>
      <c r="H99" s="1">
        <f>IF(diary!H99&lt;&gt;"",15,0)</f>
        <v>0</v>
      </c>
      <c r="I99" s="1">
        <f>IF(diary!I99&lt;&gt;"",15,0)</f>
        <v>0</v>
      </c>
      <c r="J99" s="1">
        <f>IF(diary!J99&lt;&gt;"",15,0)</f>
        <v>0</v>
      </c>
      <c r="K99" s="1">
        <f>IF(diary!K99&lt;&gt;"",15,0)</f>
        <v>0</v>
      </c>
      <c r="L99" s="1">
        <f>IF(diary!L99&lt;&gt;"",15,0)</f>
        <v>0</v>
      </c>
      <c r="M99">
        <f>IF(SUM('coded MHI'!G99:I99)&gt;0,15,0)</f>
        <v>0</v>
      </c>
    </row>
  </sheetData>
  <mergeCells count="12">
    <mergeCell ref="L2:L3"/>
    <mergeCell ref="M2:M3"/>
    <mergeCell ref="A1:A3"/>
    <mergeCell ref="B1:B3"/>
    <mergeCell ref="C1:C3"/>
    <mergeCell ref="D1:D3"/>
    <mergeCell ref="E1:E3"/>
    <mergeCell ref="F1:L1"/>
    <mergeCell ref="F2:F3"/>
    <mergeCell ref="G2:I2"/>
    <mergeCell ref="J2:J3"/>
    <mergeCell ref="K2:K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E1E9D-50D4-4265-BE14-0C92599A1095}">
  <sheetPr>
    <tabColor theme="2" tint="-0.499984740745262"/>
  </sheetPr>
  <dimension ref="A1:B26"/>
  <sheetViews>
    <sheetView workbookViewId="0">
      <selection activeCell="A9" sqref="A9"/>
    </sheetView>
  </sheetViews>
  <sheetFormatPr defaultColWidth="61.7109375" defaultRowHeight="15" x14ac:dyDescent="0.25"/>
  <cols>
    <col min="1" max="16384" width="61.7109375" style="9"/>
  </cols>
  <sheetData>
    <row r="1" spans="1:2" x14ac:dyDescent="0.25">
      <c r="A1" s="8" t="s">
        <v>192</v>
      </c>
      <c r="B1" s="9" t="s">
        <v>193</v>
      </c>
    </row>
    <row r="2" spans="1:2" ht="30" x14ac:dyDescent="0.25">
      <c r="A2" s="10" t="s">
        <v>194</v>
      </c>
      <c r="B2" s="9">
        <v>1</v>
      </c>
    </row>
    <row r="3" spans="1:2" ht="27" customHeight="1" x14ac:dyDescent="0.25">
      <c r="A3" s="10" t="s">
        <v>195</v>
      </c>
      <c r="B3" s="9">
        <v>2</v>
      </c>
    </row>
    <row r="4" spans="1:2" x14ac:dyDescent="0.25">
      <c r="A4" s="10" t="s">
        <v>196</v>
      </c>
      <c r="B4" s="9">
        <v>3</v>
      </c>
    </row>
    <row r="5" spans="1:2" ht="30" x14ac:dyDescent="0.25">
      <c r="A5" s="10" t="s">
        <v>197</v>
      </c>
      <c r="B5" s="9">
        <v>4</v>
      </c>
    </row>
    <row r="6" spans="1:2" ht="30" x14ac:dyDescent="0.25">
      <c r="A6" s="10" t="s">
        <v>198</v>
      </c>
      <c r="B6" s="9">
        <v>5</v>
      </c>
    </row>
    <row r="7" spans="1:2" ht="30" x14ac:dyDescent="0.25">
      <c r="A7" s="10" t="s">
        <v>199</v>
      </c>
      <c r="B7" s="9">
        <v>6</v>
      </c>
    </row>
    <row r="8" spans="1:2" ht="30" x14ac:dyDescent="0.25">
      <c r="A8" s="10" t="s">
        <v>200</v>
      </c>
      <c r="B8" s="9">
        <v>7</v>
      </c>
    </row>
    <row r="9" spans="1:2" ht="45" x14ac:dyDescent="0.25">
      <c r="A9" s="10" t="s">
        <v>201</v>
      </c>
      <c r="B9" s="9">
        <v>8</v>
      </c>
    </row>
    <row r="10" spans="1:2" ht="30" x14ac:dyDescent="0.25">
      <c r="A10" s="10" t="s">
        <v>202</v>
      </c>
      <c r="B10" s="9">
        <v>9</v>
      </c>
    </row>
    <row r="11" spans="1:2" ht="30" x14ac:dyDescent="0.25">
      <c r="A11" s="10" t="s">
        <v>203</v>
      </c>
      <c r="B11" s="9">
        <v>10</v>
      </c>
    </row>
    <row r="12" spans="1:2" ht="60" x14ac:dyDescent="0.25">
      <c r="A12" s="10" t="s">
        <v>204</v>
      </c>
      <c r="B12" s="9">
        <v>11</v>
      </c>
    </row>
    <row r="13" spans="1:2" ht="60" x14ac:dyDescent="0.25">
      <c r="A13" s="10" t="s">
        <v>205</v>
      </c>
      <c r="B13" s="9">
        <v>12</v>
      </c>
    </row>
    <row r="14" spans="1:2" ht="30" x14ac:dyDescent="0.25">
      <c r="A14" s="10" t="s">
        <v>206</v>
      </c>
      <c r="B14" s="9">
        <v>13</v>
      </c>
    </row>
    <row r="15" spans="1:2" ht="30" x14ac:dyDescent="0.25">
      <c r="A15" s="10" t="s">
        <v>207</v>
      </c>
      <c r="B15" s="9">
        <v>14</v>
      </c>
    </row>
    <row r="16" spans="1:2" ht="30" x14ac:dyDescent="0.25">
      <c r="A16" s="10" t="s">
        <v>208</v>
      </c>
      <c r="B16" s="9">
        <v>15</v>
      </c>
    </row>
    <row r="17" spans="1:2" x14ac:dyDescent="0.25">
      <c r="A17" s="10" t="s">
        <v>209</v>
      </c>
      <c r="B17" s="9">
        <v>16</v>
      </c>
    </row>
    <row r="18" spans="1:2" ht="30" x14ac:dyDescent="0.25">
      <c r="A18" s="10" t="s">
        <v>210</v>
      </c>
      <c r="B18" s="9">
        <v>17</v>
      </c>
    </row>
    <row r="19" spans="1:2" x14ac:dyDescent="0.25">
      <c r="A19" s="10" t="s">
        <v>211</v>
      </c>
      <c r="B19" s="9">
        <v>18</v>
      </c>
    </row>
    <row r="20" spans="1:2" ht="30" x14ac:dyDescent="0.25">
      <c r="A20" s="10" t="s">
        <v>212</v>
      </c>
      <c r="B20" s="9">
        <v>19</v>
      </c>
    </row>
    <row r="21" spans="1:2" x14ac:dyDescent="0.25">
      <c r="A21" s="10" t="s">
        <v>213</v>
      </c>
      <c r="B21" s="9">
        <v>20</v>
      </c>
    </row>
    <row r="22" spans="1:2" x14ac:dyDescent="0.25">
      <c r="A22" s="10" t="s">
        <v>214</v>
      </c>
      <c r="B22" s="9">
        <v>21</v>
      </c>
    </row>
    <row r="23" spans="1:2" x14ac:dyDescent="0.25">
      <c r="A23" s="10" t="s">
        <v>215</v>
      </c>
      <c r="B23" s="9">
        <v>22</v>
      </c>
    </row>
    <row r="24" spans="1:2" ht="45" x14ac:dyDescent="0.25">
      <c r="A24" s="10" t="s">
        <v>216</v>
      </c>
      <c r="B24" s="9">
        <v>23</v>
      </c>
    </row>
    <row r="25" spans="1:2" x14ac:dyDescent="0.25">
      <c r="A25" s="10" t="s">
        <v>217</v>
      </c>
      <c r="B25" s="9">
        <v>24</v>
      </c>
    </row>
    <row r="26" spans="1:2" x14ac:dyDescent="0.25">
      <c r="A26" s="10" t="s">
        <v>218</v>
      </c>
      <c r="B26" s="9">
        <v>25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108C4-C9B1-43DA-B654-E2B1C581E12B}">
  <sheetPr>
    <tabColor theme="2" tint="-0.499984740745262"/>
  </sheetPr>
  <dimension ref="A1:C16"/>
  <sheetViews>
    <sheetView tabSelected="1" workbookViewId="0">
      <selection activeCell="C12" sqref="C12"/>
    </sheetView>
  </sheetViews>
  <sheetFormatPr defaultRowHeight="15" x14ac:dyDescent="0.25"/>
  <cols>
    <col min="1" max="1" width="68.42578125" customWidth="1"/>
    <col min="2" max="2" width="16.28515625" customWidth="1"/>
    <col min="3" max="3" width="32.85546875" customWidth="1"/>
  </cols>
  <sheetData>
    <row r="1" spans="1:3" x14ac:dyDescent="0.25">
      <c r="A1" t="s">
        <v>219</v>
      </c>
      <c r="B1" t="s">
        <v>220</v>
      </c>
      <c r="C1" t="s">
        <v>221</v>
      </c>
    </row>
    <row r="2" spans="1:3" x14ac:dyDescent="0.25">
      <c r="A2" t="s">
        <v>222</v>
      </c>
      <c r="B2" t="s">
        <v>223</v>
      </c>
      <c r="C2" s="2" t="s">
        <v>224</v>
      </c>
    </row>
    <row r="3" spans="1:3" x14ac:dyDescent="0.25">
      <c r="A3" t="s">
        <v>225</v>
      </c>
      <c r="B3" t="s">
        <v>226</v>
      </c>
      <c r="C3" t="s">
        <v>227</v>
      </c>
    </row>
    <row r="4" spans="1:3" ht="30" x14ac:dyDescent="0.25">
      <c r="A4" t="s">
        <v>228</v>
      </c>
      <c r="C4" s="2" t="s">
        <v>229</v>
      </c>
    </row>
    <row r="5" spans="1:3" ht="30" x14ac:dyDescent="0.25">
      <c r="A5" t="s">
        <v>230</v>
      </c>
      <c r="C5" s="2" t="s">
        <v>231</v>
      </c>
    </row>
    <row r="6" spans="1:3" ht="30" x14ac:dyDescent="0.25">
      <c r="A6" t="s">
        <v>232</v>
      </c>
      <c r="C6" s="2" t="s">
        <v>233</v>
      </c>
    </row>
    <row r="7" spans="1:3" ht="45" x14ac:dyDescent="0.25">
      <c r="A7" t="s">
        <v>234</v>
      </c>
      <c r="C7" s="2" t="s">
        <v>235</v>
      </c>
    </row>
    <row r="8" spans="1:3" x14ac:dyDescent="0.25">
      <c r="A8" t="s">
        <v>236</v>
      </c>
      <c r="C8" s="2" t="s">
        <v>237</v>
      </c>
    </row>
    <row r="9" spans="1:3" x14ac:dyDescent="0.25">
      <c r="A9" t="s">
        <v>238</v>
      </c>
    </row>
    <row r="10" spans="1:3" x14ac:dyDescent="0.25">
      <c r="A10" t="s">
        <v>239</v>
      </c>
    </row>
    <row r="11" spans="1:3" x14ac:dyDescent="0.25">
      <c r="A11" t="s">
        <v>240</v>
      </c>
    </row>
    <row r="12" spans="1:3" x14ac:dyDescent="0.25">
      <c r="A12" t="s">
        <v>241</v>
      </c>
    </row>
    <row r="13" spans="1:3" x14ac:dyDescent="0.25">
      <c r="A13" t="s">
        <v>242</v>
      </c>
    </row>
    <row r="14" spans="1:3" x14ac:dyDescent="0.25">
      <c r="A14" t="s">
        <v>243</v>
      </c>
    </row>
    <row r="15" spans="1:3" x14ac:dyDescent="0.25">
      <c r="A15" t="s">
        <v>244</v>
      </c>
    </row>
    <row r="16" spans="1:3" x14ac:dyDescent="0.25">
      <c r="A16" t="s">
        <v>245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d137487-0b15-4ad9-abee-bf6b36a5a6e0">
      <Terms xmlns="http://schemas.microsoft.com/office/infopath/2007/PartnerControls"/>
    </lcf76f155ced4ddcb4097134ff3c332f>
    <File xmlns="3d137487-0b15-4ad9-abee-bf6b36a5a6e0" xsi:nil="true"/>
    <TaxCatchAll xmlns="985ec44e-1bab-4c0b-9df0-6ba128686fc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636FD24704A1439BC275B3C3F1C9C6" ma:contentTypeVersion="19" ma:contentTypeDescription="Create a new document." ma:contentTypeScope="" ma:versionID="f9122a8dc800d90db20ed1df26f93d1b">
  <xsd:schema xmlns:xsd="http://www.w3.org/2001/XMLSchema" xmlns:xs="http://www.w3.org/2001/XMLSchema" xmlns:p="http://schemas.microsoft.com/office/2006/metadata/properties" xmlns:ns2="3d137487-0b15-4ad9-abee-bf6b36a5a6e0" xmlns:ns3="81cf108f-c583-47b3-8493-b6de3c823d22" xmlns:ns4="985ec44e-1bab-4c0b-9df0-6ba128686fc9" targetNamespace="http://schemas.microsoft.com/office/2006/metadata/properties" ma:root="true" ma:fieldsID="b1c375511df332296b5148af2a156fb1" ns2:_="" ns3:_="" ns4:_="">
    <xsd:import namespace="3d137487-0b15-4ad9-abee-bf6b36a5a6e0"/>
    <xsd:import namespace="81cf108f-c583-47b3-8493-b6de3c823d22"/>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File"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137487-0b15-4ad9-abee-bf6b36a5a6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File" ma:index="20" nillable="true" ma:displayName="File" ma:list="{3d137487-0b15-4ad9-abee-bf6b36a5a6e0}" ma:internalName="File" ma:showField="Title">
      <xsd:simpleType>
        <xsd:restriction base="dms:Lookup"/>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cf108f-c583-47b3-8493-b6de3c823d2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e70c060e-aa4d-45ef-bfad-bab4ee307c36}" ma:internalName="TaxCatchAll" ma:showField="CatchAllData" ma:web="81cf108f-c583-47b3-8493-b6de3c823d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1E93AE-FD0B-4576-B573-9487F5FCA7F3}">
  <ds:schemaRefs>
    <ds:schemaRef ds:uri="http://schemas.microsoft.com/office/2006/metadata/properties"/>
    <ds:schemaRef ds:uri="http://schemas.microsoft.com/office/infopath/2007/PartnerControls"/>
    <ds:schemaRef ds:uri="3d137487-0b15-4ad9-abee-bf6b36a5a6e0"/>
    <ds:schemaRef ds:uri="985ec44e-1bab-4c0b-9df0-6ba128686fc9"/>
  </ds:schemaRefs>
</ds:datastoreItem>
</file>

<file path=customXml/itemProps2.xml><?xml version="1.0" encoding="utf-8"?>
<ds:datastoreItem xmlns:ds="http://schemas.openxmlformats.org/officeDocument/2006/customXml" ds:itemID="{0CAB10E5-ACBC-4398-8229-1DEF4A7C0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137487-0b15-4ad9-abee-bf6b36a5a6e0"/>
    <ds:schemaRef ds:uri="81cf108f-c583-47b3-8493-b6de3c823d22"/>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918D49-D2C9-484B-8A1E-940B75D46D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vt:lpstr>
      <vt:lpstr>diary</vt:lpstr>
      <vt:lpstr>Analysis </vt:lpstr>
      <vt:lpstr>Analysis - detailed</vt:lpstr>
      <vt:lpstr>coded MHI</vt:lpstr>
      <vt:lpstr>MHI -Codes</vt:lpstr>
      <vt:lpstr>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2023-09-20T21:24:56Z</dcterms:created>
  <dcterms:modified xsi:type="dcterms:W3CDTF">2023-10-16T08:26:50Z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0x010100B1636FD24704A1439BC275B3C3F1C9C6</vt:lpwstr>
  </property>
  <property fmtid="{D5CDD505-2E9C-101B-9397-08002B2CF9AE}" pid="3" name="MediaServiceImageTags">
    <vt:lpwstr/>
  </property>
</Properties>
</file>